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40c3c85340680c6/ドキュメント/2025/第16回丸岡シニアバド/"/>
    </mc:Choice>
  </mc:AlternateContent>
  <xr:revisionPtr revIDLastSave="125" documentId="13_ncr:1_{CB6D0CE6-B4A5-4896-BB3A-EC9E6051F299}" xr6:coauthVersionLast="47" xr6:coauthVersionMax="47" xr10:uidLastSave="{0FBDC792-C210-43E7-A8BF-2E11CC538EFC}"/>
  <bookViews>
    <workbookView xWindow="-108" yWindow="-108" windowWidth="23256" windowHeight="13896" activeTab="3" xr2:uid="{00000000-000D-0000-FFFF-FFFF00000000}"/>
  </bookViews>
  <sheets>
    <sheet name="１６男子ダブルス" sheetId="1" r:id="rId1"/>
    <sheet name="１６女子ダブルス" sheetId="2" r:id="rId2"/>
    <sheet name="１６混合ダブルス" sheetId="3" r:id="rId3"/>
    <sheet name="１６参加明細書" sheetId="4" r:id="rId4"/>
    <sheet name="_lists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4" l="1"/>
  <c r="L6" i="3"/>
  <c r="L5" i="3"/>
  <c r="L4" i="3"/>
  <c r="L6" i="2"/>
  <c r="L5" i="2"/>
  <c r="L4" i="2"/>
  <c r="L5" i="1"/>
  <c r="L6" i="1"/>
  <c r="L4" i="1"/>
  <c r="B36" i="4"/>
  <c r="AF46" i="3" l="1"/>
  <c r="AD46" i="3"/>
  <c r="AC46" i="3"/>
  <c r="AB46" i="3"/>
  <c r="AA46" i="3"/>
  <c r="AF40" i="3"/>
  <c r="AD40" i="3"/>
  <c r="AC40" i="3"/>
  <c r="AB40" i="3"/>
  <c r="AA40" i="3"/>
  <c r="AF34" i="3"/>
  <c r="AD34" i="3"/>
  <c r="AC34" i="3"/>
  <c r="AB34" i="3"/>
  <c r="AA34" i="3"/>
  <c r="AF28" i="3"/>
  <c r="AD28" i="3"/>
  <c r="AC28" i="3"/>
  <c r="AB28" i="3"/>
  <c r="AA28" i="3"/>
  <c r="AF22" i="3"/>
  <c r="AD22" i="3"/>
  <c r="AC22" i="3"/>
  <c r="AB22" i="3"/>
  <c r="AA22" i="3"/>
  <c r="AF16" i="3"/>
  <c r="AD16" i="3"/>
  <c r="AC16" i="3"/>
  <c r="AB16" i="3"/>
  <c r="AA16" i="3"/>
  <c r="AF10" i="3"/>
  <c r="AD10" i="3"/>
  <c r="AC10" i="3"/>
  <c r="AB10" i="3"/>
  <c r="AA10" i="3"/>
  <c r="AF46" i="2"/>
  <c r="AD46" i="2"/>
  <c r="AC46" i="2"/>
  <c r="AB46" i="2"/>
  <c r="AA46" i="2"/>
  <c r="AF40" i="2"/>
  <c r="AD40" i="2"/>
  <c r="AC40" i="2"/>
  <c r="AB40" i="2"/>
  <c r="AA40" i="2"/>
  <c r="AF34" i="2"/>
  <c r="AE34" i="2"/>
  <c r="AD34" i="2"/>
  <c r="AC34" i="2"/>
  <c r="AB34" i="2"/>
  <c r="AA34" i="2"/>
  <c r="AF28" i="2"/>
  <c r="AD28" i="2"/>
  <c r="AC28" i="2"/>
  <c r="AB28" i="2"/>
  <c r="AA28" i="2"/>
  <c r="AF22" i="2"/>
  <c r="AD22" i="2"/>
  <c r="AC22" i="2"/>
  <c r="AB22" i="2"/>
  <c r="AA22" i="2"/>
  <c r="AF16" i="2"/>
  <c r="AD16" i="2"/>
  <c r="AC16" i="2"/>
  <c r="AB16" i="2"/>
  <c r="AA16" i="2"/>
  <c r="AF10" i="2"/>
  <c r="AD10" i="2"/>
  <c r="AC10" i="2"/>
  <c r="AB10" i="2"/>
  <c r="AA10" i="2"/>
  <c r="AF46" i="1"/>
  <c r="AD46" i="1"/>
  <c r="AC46" i="1"/>
  <c r="AE46" i="1" s="1"/>
  <c r="AB46" i="1"/>
  <c r="AA46" i="1"/>
  <c r="AF40" i="1"/>
  <c r="AD40" i="1"/>
  <c r="AE40" i="1" s="1"/>
  <c r="AC40" i="1"/>
  <c r="AB40" i="1"/>
  <c r="AA40" i="1"/>
  <c r="AF34" i="1"/>
  <c r="AD34" i="1"/>
  <c r="AC34" i="1"/>
  <c r="AB34" i="1"/>
  <c r="AA34" i="1"/>
  <c r="AF28" i="1"/>
  <c r="AD28" i="1"/>
  <c r="AC28" i="1"/>
  <c r="AE28" i="1" s="1"/>
  <c r="AB28" i="1"/>
  <c r="AA28" i="1"/>
  <c r="AF22" i="1"/>
  <c r="AD22" i="1"/>
  <c r="AC22" i="1"/>
  <c r="AB22" i="1"/>
  <c r="AA22" i="1"/>
  <c r="AF16" i="1"/>
  <c r="AD16" i="1"/>
  <c r="AC16" i="1"/>
  <c r="AB16" i="1"/>
  <c r="AA16" i="1"/>
  <c r="AF10" i="1"/>
  <c r="AD10" i="1"/>
  <c r="AC10" i="1"/>
  <c r="AB10" i="1"/>
  <c r="AA10" i="1"/>
  <c r="AE10" i="1" l="1"/>
  <c r="AE34" i="1"/>
  <c r="AG34" i="2"/>
  <c r="AE40" i="2"/>
  <c r="AE46" i="2"/>
  <c r="AG46" i="2"/>
  <c r="AE28" i="2"/>
  <c r="AG28" i="2"/>
  <c r="G25" i="4"/>
  <c r="AE46" i="3"/>
  <c r="AE40" i="3"/>
  <c r="AE34" i="3"/>
  <c r="AE28" i="3"/>
  <c r="AE22" i="3"/>
  <c r="AE16" i="3"/>
  <c r="AG46" i="3"/>
  <c r="AG34" i="3"/>
  <c r="AG28" i="3"/>
  <c r="AG22" i="3"/>
  <c r="AE10" i="3"/>
  <c r="AG10" i="3" s="1"/>
  <c r="AE22" i="2"/>
  <c r="AG22" i="2" s="1"/>
  <c r="G24" i="4"/>
  <c r="AE16" i="2"/>
  <c r="AG16" i="2" s="1"/>
  <c r="AE10" i="2"/>
  <c r="AG10" i="2" s="1"/>
  <c r="AE22" i="1"/>
  <c r="AG22" i="1" s="1"/>
  <c r="E23" i="4"/>
  <c r="AE16" i="1"/>
  <c r="AG16" i="1" s="1"/>
  <c r="G23" i="4"/>
  <c r="F23" i="4"/>
  <c r="AG10" i="1"/>
  <c r="AG40" i="2"/>
  <c r="AG34" i="1"/>
  <c r="AG16" i="3"/>
  <c r="AG40" i="3"/>
  <c r="AG40" i="1"/>
  <c r="AG46" i="1"/>
  <c r="AG28" i="1"/>
  <c r="C24" i="4"/>
  <c r="D24" i="4"/>
  <c r="E24" i="4"/>
  <c r="F24" i="4"/>
  <c r="C25" i="4"/>
  <c r="D25" i="4"/>
  <c r="C23" i="4"/>
  <c r="E25" i="4"/>
  <c r="D23" i="4"/>
  <c r="F25" i="4"/>
  <c r="H25" i="4" l="1"/>
  <c r="J25" i="4" s="1"/>
  <c r="K45" i="4" s="1"/>
  <c r="G27" i="4"/>
  <c r="E27" i="4"/>
  <c r="F27" i="4"/>
  <c r="H24" i="4"/>
  <c r="J24" i="4" s="1"/>
  <c r="C27" i="4"/>
  <c r="H23" i="4"/>
  <c r="D27" i="4"/>
  <c r="J45" i="4" l="1"/>
  <c r="J43" i="4"/>
  <c r="H27" i="4"/>
  <c r="J23" i="4"/>
  <c r="K43" i="4" l="1"/>
  <c r="J29" i="4"/>
  <c r="C38" i="4" s="1"/>
</calcChain>
</file>

<file path=xl/sharedStrings.xml><?xml version="1.0" encoding="utf-8"?>
<sst xmlns="http://schemas.openxmlformats.org/spreadsheetml/2006/main" count="455" uniqueCount="79">
  <si>
    <t>第１６回　丸岡シニアオープンバドミントン大会　参加申込書</t>
  </si>
  <si>
    <t>申し込み責任者</t>
  </si>
  <si>
    <t>クラブ名</t>
  </si>
  <si>
    <t>氏　　名</t>
  </si>
  <si>
    <t>Ｔ Ｅ Ｌ</t>
  </si>
  <si>
    <t>男子ダブルスの部</t>
  </si>
  <si>
    <t>参加クラス</t>
  </si>
  <si>
    <t>選手氏名</t>
  </si>
  <si>
    <t>ふりがな</t>
  </si>
  <si>
    <t>年齢</t>
  </si>
  <si>
    <t>所属クラブ名</t>
  </si>
  <si>
    <t>混合への参加</t>
  </si>
  <si>
    <t>Ａ</t>
  </si>
  <si>
    <t>　７０歳以上</t>
  </si>
  <si>
    <t>希望する</t>
  </si>
  <si>
    <t>Ｂ</t>
  </si>
  <si>
    <t>　８５歳以上</t>
  </si>
  <si>
    <t>参加も可</t>
  </si>
  <si>
    <t>Ｃ</t>
  </si>
  <si>
    <t>１００歳以上</t>
  </si>
  <si>
    <t>参加なし</t>
  </si>
  <si>
    <t>Ｄ</t>
  </si>
  <si>
    <t>１１５歳以上</t>
  </si>
  <si>
    <t>Ｅ</t>
  </si>
  <si>
    <t>１３０歳以上</t>
  </si>
  <si>
    <t>混合ダブルスに未登録の方は、</t>
  </si>
  <si>
    <t>＊参加クラスに○印を付けて下さい。</t>
  </si>
  <si>
    <t>該当する所に○印を付けて下さい。</t>
  </si>
  <si>
    <t>希望者がいましたら事務局でペアを組みます。（参加クラスはペアによる）</t>
  </si>
  <si>
    <t>女子ダブルスの部</t>
  </si>
  <si>
    <t>混合ダブルスの部</t>
  </si>
  <si>
    <t>男子・女子Ｄ　　への参加</t>
  </si>
  <si>
    <t>女子</t>
  </si>
  <si>
    <t>男子</t>
  </si>
  <si>
    <t>男子ダブルス・女子ダブルスに未登録の方は、</t>
  </si>
  <si>
    <t>第１６回　丸岡シニアオープンバドミントン大会　参加明細書</t>
  </si>
  <si>
    <t>＊   上半分は、必ず記入して送付してください。</t>
  </si>
  <si>
    <t>　　　　　　　申し込み内容についての問い合わせに使用します。　</t>
  </si>
  <si>
    <t>＊　下半分は、記入しないでください。　競技役員が記入して、当日受付時にお渡し致します。</t>
  </si>
  <si>
    <t>参加種目</t>
  </si>
  <si>
    <t>参加数計</t>
  </si>
  <si>
    <t>参加料計</t>
  </si>
  <si>
    <t>７０歳　以上</t>
  </si>
  <si>
    <t>８５歳　以上</t>
  </si>
  <si>
    <t>１００歳　以上</t>
  </si>
  <si>
    <t>１１５歳　以上</t>
  </si>
  <si>
    <t>１３０歳　以上</t>
  </si>
  <si>
    <t>男子ダブルス</t>
  </si>
  <si>
    <t>女子ダブルス</t>
  </si>
  <si>
    <t>混合ダブルス</t>
  </si>
  <si>
    <t xml:space="preserve">名 </t>
  </si>
  <si>
    <t>円</t>
  </si>
  <si>
    <t>参加人数合計</t>
  </si>
  <si>
    <t>参加料合計</t>
  </si>
  <si>
    <t>キ　リ　ト　リ　セ　ン</t>
  </si>
  <si>
    <t>　　　　　　　　　　　　　　　　　　　　　　　　　　　　　　　　 　令 和 　８ 年　３ 月　８ 日</t>
  </si>
  <si>
    <t>様</t>
  </si>
  <si>
    <t>申し込み責任者　</t>
  </si>
  <si>
    <t>　￥</t>
  </si>
  <si>
    <t>　　　　　　　　　　　　　但し、第１６回 丸岡シニアオープンバドミントン大会参加料として　　</t>
  </si>
  <si>
    <t>内訳</t>
  </si>
  <si>
    <t>午前</t>
  </si>
  <si>
    <t>男・女ダブルス　</t>
  </si>
  <si>
    <t>名分</t>
  </si>
  <si>
    <t>午後</t>
  </si>
  <si>
    <t>混合ダブルス　</t>
  </si>
  <si>
    <t>　　　　　上 記 正 に 領 収 い た し ま し た 。</t>
  </si>
  <si>
    <t>　　　　　　　　　　　　　　　　　　　　丸 岡 町 バ ド ミ ン ト ン 協 会</t>
  </si>
  <si>
    <t>　　　　　　　　　　　　　　　        　　　　　　　　 会 長　     田 川　 邦 夫</t>
  </si>
  <si>
    <t>○</t>
  </si>
  <si>
    <r>
      <t>　　　　　　</t>
    </r>
    <r>
      <rPr>
        <sz val="36"/>
        <rFont val="ＭＳ 明朝"/>
        <family val="1"/>
        <charset val="128"/>
      </rPr>
      <t>領　収　証　</t>
    </r>
  </si>
  <si>
    <t>ふ り が な</t>
    <phoneticPr fontId="1"/>
  </si>
  <si>
    <t>クラブ名</t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</si>
  <si>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</si>
  <si>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郵便番号</t>
    <rPh sb="0" eb="4">
      <t>ユウビンバンゴウ</t>
    </rPh>
    <phoneticPr fontId="1"/>
  </si>
  <si>
    <t>住　　所</t>
    <rPh sb="0" eb="1">
      <t>ジュウ</t>
    </rPh>
    <rPh sb="3" eb="4">
      <t>ショ</t>
    </rPh>
    <phoneticPr fontId="1"/>
  </si>
  <si>
    <t>Ｔ　Ｅ　Ｌ</t>
    <phoneticPr fontId="1"/>
  </si>
  <si>
    <t>　連絡のとれるところ</t>
    <rPh sb="1" eb="3">
      <t>レンラク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</si>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</sst>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;@"/>
  </numFmts>
  <fonts count="2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3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24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0" xfId="0" applyFont="1"/>
    <xf numFmtId="176" fontId="21" fillId="0" borderId="15" xfId="0" applyNumberFormat="1" applyFont="1" applyBorder="1" applyAlignment="1">
      <alignment horizontal="center" vertical="center"/>
    </xf>
    <xf numFmtId="176" fontId="21" fillId="0" borderId="16" xfId="0" applyNumberFormat="1" applyFont="1" applyBorder="1" applyAlignment="1">
      <alignment horizontal="center" vertical="center"/>
    </xf>
    <xf numFmtId="176" fontId="21" fillId="0" borderId="17" xfId="0" applyNumberFormat="1" applyFont="1" applyBorder="1" applyAlignment="1">
      <alignment horizontal="center" vertical="center"/>
    </xf>
    <xf numFmtId="176" fontId="21" fillId="0" borderId="43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19" xfId="0" applyNumberFormat="1" applyFont="1" applyBorder="1" applyAlignment="1">
      <alignment horizontal="center" vertical="center"/>
    </xf>
    <xf numFmtId="176" fontId="21" fillId="0" borderId="26" xfId="0" applyNumberFormat="1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/>
    </xf>
    <xf numFmtId="176" fontId="21" fillId="0" borderId="20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/>
    </xf>
    <xf numFmtId="176" fontId="21" fillId="0" borderId="20" xfId="0" applyNumberFormat="1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horizontal="center" vertical="center"/>
    </xf>
    <xf numFmtId="176" fontId="22" fillId="0" borderId="16" xfId="0" applyNumberFormat="1" applyFont="1" applyBorder="1" applyAlignment="1">
      <alignment horizontal="center" vertical="center"/>
    </xf>
    <xf numFmtId="176" fontId="22" fillId="0" borderId="22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12" fillId="0" borderId="0" xfId="0" applyNumberFormat="1" applyFont="1"/>
    <xf numFmtId="176" fontId="19" fillId="0" borderId="0" xfId="0" applyNumberFormat="1" applyFont="1" applyAlignment="1">
      <alignment horizontal="center"/>
    </xf>
    <xf numFmtId="176" fontId="19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2" xfId="0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0" fillId="2" borderId="44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0" xfId="0"/>
    <xf numFmtId="0" fontId="0" fillId="2" borderId="16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40" xfId="0" applyBorder="1"/>
    <xf numFmtId="0" fontId="0" fillId="0" borderId="1" xfId="0" applyBorder="1" applyAlignment="1">
      <alignment horizontal="center" vertical="center"/>
    </xf>
    <xf numFmtId="0" fontId="0" fillId="0" borderId="29" xfId="0" applyBorder="1"/>
    <xf numFmtId="176" fontId="7" fillId="0" borderId="1" xfId="0" applyNumberFormat="1" applyFont="1" applyBorder="1" applyAlignment="1">
      <alignment horizontal="left" shrinkToFit="1"/>
    </xf>
    <xf numFmtId="176" fontId="0" fillId="0" borderId="28" xfId="0" applyNumberFormat="1" applyBorder="1" applyAlignment="1">
      <alignment horizontal="left" shrinkToFit="1"/>
    </xf>
    <xf numFmtId="176" fontId="0" fillId="0" borderId="29" xfId="0" applyNumberFormat="1" applyBorder="1" applyAlignment="1">
      <alignment horizontal="left" shrinkToFit="1"/>
    </xf>
    <xf numFmtId="0" fontId="7" fillId="0" borderId="27" xfId="0" applyFont="1" applyBorder="1" applyAlignment="1">
      <alignment horizontal="center" vertical="center"/>
    </xf>
    <xf numFmtId="0" fontId="0" fillId="0" borderId="15" xfId="0" applyBorder="1"/>
    <xf numFmtId="0" fontId="0" fillId="0" borderId="43" xfId="0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/>
    <xf numFmtId="0" fontId="4" fillId="0" borderId="6" xfId="0" applyFont="1" applyBorder="1" applyAlignment="1">
      <alignment horizontal="center" vertical="center"/>
    </xf>
    <xf numFmtId="0" fontId="0" fillId="0" borderId="14" xfId="0" applyBorder="1"/>
    <xf numFmtId="0" fontId="11" fillId="0" borderId="6" xfId="0" applyFont="1" applyBorder="1" applyAlignment="1">
      <alignment horizontal="center" vertical="center"/>
    </xf>
    <xf numFmtId="0" fontId="0" fillId="0" borderId="32" xfId="0" applyBorder="1"/>
    <xf numFmtId="0" fontId="0" fillId="0" borderId="31" xfId="0" applyBorder="1"/>
    <xf numFmtId="0" fontId="0" fillId="0" borderId="22" xfId="0" applyBorder="1" applyAlignment="1">
      <alignment horizontal="center" vertical="center" wrapText="1"/>
    </xf>
    <xf numFmtId="0" fontId="0" fillId="0" borderId="16" xfId="0" applyBorder="1"/>
    <xf numFmtId="0" fontId="0" fillId="0" borderId="22" xfId="0" applyBorder="1"/>
    <xf numFmtId="0" fontId="0" fillId="0" borderId="1" xfId="0" applyBorder="1" applyAlignment="1">
      <alignment horizontal="center" vertical="center" wrapText="1"/>
    </xf>
    <xf numFmtId="0" fontId="0" fillId="0" borderId="38" xfId="0" applyBorder="1"/>
    <xf numFmtId="0" fontId="11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2" borderId="6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48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49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4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9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0" fillId="0" borderId="11" xfId="0" applyBorder="1"/>
    <xf numFmtId="0" fontId="4" fillId="0" borderId="27" xfId="0" applyFont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41" xfId="0" applyBorder="1"/>
    <xf numFmtId="0" fontId="0" fillId="0" borderId="54" xfId="0" applyBorder="1"/>
    <xf numFmtId="0" fontId="2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51" xfId="0" applyBorder="1"/>
    <xf numFmtId="0" fontId="0" fillId="0" borderId="46" xfId="0" applyBorder="1"/>
    <xf numFmtId="0" fontId="0" fillId="0" borderId="55" xfId="0" applyBorder="1"/>
    <xf numFmtId="0" fontId="0" fillId="0" borderId="44" xfId="0" applyBorder="1"/>
    <xf numFmtId="0" fontId="0" fillId="0" borderId="57" xfId="0" applyBorder="1"/>
    <xf numFmtId="0" fontId="0" fillId="0" borderId="56" xfId="0" applyBorder="1"/>
    <xf numFmtId="0" fontId="0" fillId="0" borderId="53" xfId="0" applyBorder="1"/>
    <xf numFmtId="0" fontId="4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59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9" xfId="0" applyNumberFormat="1" applyFont="1" applyFill="1" applyBorder="1" applyAlignment="1" applyProtection="1">
      <alignment horizontal="left" vertical="center" shrinkToFit="1"/>
      <protection locked="0"/>
    </xf>
    <xf numFmtId="176" fontId="22" fillId="0" borderId="16" xfId="0" applyNumberFormat="1" applyFont="1" applyBorder="1" applyAlignment="1">
      <alignment horizontal="center" vertical="center"/>
    </xf>
    <xf numFmtId="176" fontId="0" fillId="0" borderId="41" xfId="0" applyNumberFormat="1" applyBorder="1"/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3" xfId="0" applyNumberFormat="1" applyFont="1" applyFill="1" applyBorder="1" applyAlignment="1" applyProtection="1">
      <alignment horizontal="left" vertical="center" shrinkToFit="1"/>
      <protection locked="0"/>
    </xf>
    <xf numFmtId="176" fontId="20" fillId="0" borderId="52" xfId="0" applyNumberFormat="1" applyFont="1" applyBorder="1" applyAlignment="1">
      <alignment horizontal="center"/>
    </xf>
    <xf numFmtId="176" fontId="0" fillId="0" borderId="33" xfId="0" applyNumberFormat="1" applyBorder="1"/>
    <xf numFmtId="176" fontId="0" fillId="0" borderId="10" xfId="0" applyNumberFormat="1" applyBorder="1"/>
    <xf numFmtId="0" fontId="4" fillId="0" borderId="37" xfId="0" applyFont="1" applyBorder="1" applyAlignment="1">
      <alignment horizontal="center" vertical="center" wrapText="1"/>
    </xf>
    <xf numFmtId="0" fontId="0" fillId="0" borderId="37" xfId="0" applyBorder="1"/>
    <xf numFmtId="176" fontId="21" fillId="0" borderId="22" xfId="0" applyNumberFormat="1" applyFont="1" applyBorder="1" applyAlignment="1">
      <alignment horizontal="center" vertical="center"/>
    </xf>
    <xf numFmtId="176" fontId="0" fillId="0" borderId="58" xfId="0" applyNumberFormat="1" applyBorder="1"/>
    <xf numFmtId="0" fontId="0" fillId="0" borderId="39" xfId="0" applyBorder="1" applyAlignment="1">
      <alignment horizontal="center"/>
    </xf>
    <xf numFmtId="0" fontId="0" fillId="0" borderId="39" xfId="0" applyBorder="1"/>
    <xf numFmtId="176" fontId="21" fillId="0" borderId="6" xfId="0" applyNumberFormat="1" applyFont="1" applyBorder="1" applyAlignment="1">
      <alignment horizontal="center" vertical="center"/>
    </xf>
    <xf numFmtId="176" fontId="0" fillId="0" borderId="32" xfId="0" applyNumberFormat="1" applyBorder="1"/>
    <xf numFmtId="176" fontId="4" fillId="0" borderId="21" xfId="0" applyNumberFormat="1" applyFont="1" applyBorder="1" applyAlignment="1">
      <alignment horizontal="center" vertical="center"/>
    </xf>
    <xf numFmtId="176" fontId="0" fillId="0" borderId="31" xfId="0" applyNumberFormat="1" applyBorder="1"/>
    <xf numFmtId="0" fontId="4" fillId="0" borderId="26" xfId="0" applyFont="1" applyBorder="1" applyAlignment="1">
      <alignment horizontal="center" vertical="center"/>
    </xf>
    <xf numFmtId="176" fontId="21" fillId="0" borderId="16" xfId="0" applyNumberFormat="1" applyFont="1" applyBorder="1" applyAlignment="1">
      <alignment horizontal="center" vertical="center"/>
    </xf>
    <xf numFmtId="176" fontId="0" fillId="0" borderId="55" xfId="0" applyNumberFormat="1" applyBorder="1"/>
    <xf numFmtId="0" fontId="4" fillId="0" borderId="30" xfId="0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0" xfId="0" applyBorder="1"/>
    <xf numFmtId="176" fontId="19" fillId="0" borderId="0" xfId="0" applyNumberFormat="1" applyFont="1" applyAlignment="1">
      <alignment horizontal="center" shrinkToFit="1"/>
    </xf>
    <xf numFmtId="176" fontId="20" fillId="0" borderId="10" xfId="0" applyNumberFormat="1" applyFont="1" applyBorder="1" applyAlignment="1">
      <alignment horizontal="center" vertical="center" shrinkToFit="1"/>
    </xf>
    <xf numFmtId="176" fontId="0" fillId="0" borderId="0" xfId="0" applyNumberFormat="1" applyAlignment="1">
      <alignment shrinkToFit="1"/>
    </xf>
    <xf numFmtId="176" fontId="0" fillId="0" borderId="10" xfId="0" applyNumberFormat="1" applyBorder="1" applyAlignment="1">
      <alignment shrinkToFit="1"/>
    </xf>
  </cellXfs>
  <cellStyles count="1">
    <cellStyle name="標準" xfId="0" builtinId="0"/>
  </cellStyles>
  <dxfs count="231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FFEF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56"/>
  <sheetViews>
    <sheetView workbookViewId="0">
      <selection activeCell="G10" sqref="G10:H12"/>
    </sheetView>
  </sheetViews>
  <sheetFormatPr defaultRowHeight="13.2" x14ac:dyDescent="0.2"/>
  <cols>
    <col min="1" max="1" width="1.6640625" customWidth="1"/>
    <col min="2" max="4" width="3.77734375" customWidth="1"/>
    <col min="5" max="6" width="5.6640625" customWidth="1"/>
    <col min="7" max="8" width="10.6640625" customWidth="1"/>
    <col min="9" max="10" width="8.109375" customWidth="1"/>
    <col min="11" max="11" width="6" customWidth="1"/>
    <col min="12" max="13" width="9.109375" customWidth="1"/>
    <col min="14" max="14" width="8.109375" customWidth="1"/>
    <col min="15" max="15" width="3.6640625" customWidth="1"/>
    <col min="27" max="33" width="13" hidden="1" customWidth="1"/>
  </cols>
  <sheetData>
    <row r="1" spans="2:33" ht="6" customHeight="1" x14ac:dyDescent="0.2"/>
    <row r="2" spans="2:33" ht="17.25" customHeight="1" x14ac:dyDescent="0.2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2:33" ht="9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3" ht="18" customHeight="1" x14ac:dyDescent="0.2">
      <c r="B4" s="4"/>
      <c r="C4" s="4"/>
      <c r="D4" s="4"/>
      <c r="E4" s="4"/>
      <c r="F4" s="4"/>
      <c r="G4" s="4"/>
      <c r="H4" s="37" t="s">
        <v>1</v>
      </c>
      <c r="I4" s="37"/>
      <c r="J4" s="37" t="s">
        <v>2</v>
      </c>
      <c r="K4" s="4"/>
      <c r="L4" s="89">
        <f>'１６参加明細書'!D12</f>
        <v>0</v>
      </c>
      <c r="M4" s="90"/>
      <c r="N4" s="90"/>
      <c r="O4" s="91"/>
    </row>
    <row r="5" spans="2:33" ht="18" customHeight="1" x14ac:dyDescent="0.2">
      <c r="B5" s="4"/>
      <c r="C5" s="4"/>
      <c r="D5" s="4"/>
      <c r="E5" s="4"/>
      <c r="F5" s="4"/>
      <c r="G5" s="4"/>
      <c r="H5" s="37"/>
      <c r="I5" s="37"/>
      <c r="J5" s="37" t="s">
        <v>3</v>
      </c>
      <c r="K5" s="4"/>
      <c r="L5" s="89">
        <f>'１６参加明細書'!D13</f>
        <v>0</v>
      </c>
      <c r="M5" s="90"/>
      <c r="N5" s="90"/>
      <c r="O5" s="91"/>
    </row>
    <row r="6" spans="2:33" ht="18" customHeight="1" x14ac:dyDescent="0.2">
      <c r="B6" s="4"/>
      <c r="C6" s="4"/>
      <c r="D6" s="4"/>
      <c r="E6" s="4"/>
      <c r="F6" s="4"/>
      <c r="G6" s="4"/>
      <c r="H6" s="37"/>
      <c r="I6" s="37"/>
      <c r="J6" s="37" t="s">
        <v>4</v>
      </c>
      <c r="K6" s="4"/>
      <c r="L6" s="89">
        <f>'１６参加明細書'!D16</f>
        <v>0</v>
      </c>
      <c r="M6" s="90"/>
      <c r="N6" s="90"/>
      <c r="O6" s="91"/>
    </row>
    <row r="7" spans="2:33" ht="18.75" customHeight="1" x14ac:dyDescent="0.25">
      <c r="B7" s="4"/>
      <c r="C7" s="18" t="s">
        <v>5</v>
      </c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3" ht="12" customHeight="1" thickBot="1" x14ac:dyDescent="0.25"/>
    <row r="9" spans="2:33" ht="26.25" customHeight="1" thickBot="1" x14ac:dyDescent="0.25">
      <c r="B9" s="61"/>
      <c r="C9" s="101" t="s">
        <v>6</v>
      </c>
      <c r="D9" s="105"/>
      <c r="E9" s="105"/>
      <c r="F9" s="102"/>
      <c r="G9" s="101" t="s">
        <v>7</v>
      </c>
      <c r="H9" s="102"/>
      <c r="I9" s="101" t="s">
        <v>8</v>
      </c>
      <c r="J9" s="102"/>
      <c r="K9" s="12" t="s">
        <v>9</v>
      </c>
      <c r="L9" s="101" t="s">
        <v>10</v>
      </c>
      <c r="M9" s="102"/>
      <c r="N9" s="103" t="s">
        <v>11</v>
      </c>
      <c r="O9" s="104"/>
    </row>
    <row r="10" spans="2:33" ht="15.75" customHeight="1" x14ac:dyDescent="0.2">
      <c r="B10" s="92">
        <v>1</v>
      </c>
      <c r="C10" s="66"/>
      <c r="D10" s="13" t="s">
        <v>12</v>
      </c>
      <c r="E10" s="85" t="s">
        <v>13</v>
      </c>
      <c r="F10" s="86"/>
      <c r="G10" s="84"/>
      <c r="H10" s="74"/>
      <c r="I10" s="81"/>
      <c r="J10" s="74"/>
      <c r="K10" s="81"/>
      <c r="L10" s="81"/>
      <c r="M10" s="74"/>
      <c r="N10" s="34" t="s">
        <v>14</v>
      </c>
      <c r="O10" s="62"/>
      <c r="AA10" t="str">
        <f>IF(COUNTIF($C$10:$C$14,"○")=1,INDEX($D$10:$D$14,MATCH("○",$C$10:$C$14,0)),"")</f>
        <v/>
      </c>
      <c r="AB10" t="b">
        <f>AND(LEN(TRIM(SUBSTITUTE($G$10,"　","")))&gt;0,LEN(TRIM(SUBSTITUTE($G$13,"　","")))&gt;0,LEN(TRIM(SUBSTITUTE($K$10,"　","")))&gt;0,LEN(TRIM(SUBSTITUTE($K$13,"　","")))&gt;0,COUNTIF($C$10:$C$14,"○")=1)</f>
        <v>0</v>
      </c>
      <c r="AC10">
        <f>IF(LEN(TRIM(SUBSTITUTE($K$10,"　","")))&gt;0,IFERROR(VALUE(SUBSTITUTE(SUBSTITUTE(SUBSTITUTE(SUBSTITUTE(SUBSTITUTE(SUBSTITUTE(SUBSTITUTE(SUBSTITUTE(SUBSTITUTE(SUBSTITUTE(SUBSTITUTE(SUBSTITUTE($K$10,"０","0"),"１","1"),"２","2"),"３","3"),"４","4"),"５","5"),"６","6"),"７","7"),"８","8"),"９","9"),"　","")," ","")),0),0)</f>
        <v>0</v>
      </c>
      <c r="AD10">
        <f>IF(LEN(TRIM(SUBSTITUTE($K$13,"　","")))&gt;0,IFERROR(VALUE(SUBSTITUTE(SUBSTITUTE(SUBSTITUTE(SUBSTITUTE(SUBSTITUTE(SUBSTITUTE(SUBSTITUTE(SUBSTITUTE(SUBSTITUTE(SUBSTITUTE(SUBSTITUTE(SUBSTITUTE($K$13,"０","0"),"１","1"),"２","2"),"３","3"),"４","4"),"５","5"),"６","6"),"７","7"),"８","8"),"９","9"),"　","")," ","")),0),0)</f>
        <v>0</v>
      </c>
      <c r="AE10">
        <f>$AC10+$AD10</f>
        <v>0</v>
      </c>
      <c r="AF10" t="str">
        <f>IF(IFERROR(MATCH("○",$C$10:$C$14,0),0)=0,"",IFERROR(VALUE(SUBSTITUTE(SUBSTITUTE(SUBSTITUTE(SUBSTITUTE(SUBSTITUTE(SUBSTITUTE(SUBSTITUTE(SUBSTITUTE(SUBSTITUTE(SUBSTITUTE(SUBSTITUTE(SUBSTITUTE(SUBSTITUTE(SUBSTITUTE(SUBSTITUTE(IF(IFERROR(MATCH("○",$C$10:$C$14,0),0)=0,"",INDEX($E$10:$E$14,IFERROR(MATCH("○",$C$10:$C$14,0),0))),"歳以上",""),"歳",""),"以上",""),"０","0"),"１","1"),"２","2"),"３","3"),"４","4"),"５","5"),"６","6"),"７","7"),"８","8"),"９","9"),"　","")," ","")),""))</f>
        <v/>
      </c>
      <c r="AG10" t="b">
        <f>AND($AB10,$AF10&lt;&gt;"",$AE10&lt;$AF10)</f>
        <v>0</v>
      </c>
    </row>
    <row r="11" spans="2:33" ht="15.75" customHeight="1" x14ac:dyDescent="0.2">
      <c r="B11" s="93"/>
      <c r="C11" s="67"/>
      <c r="D11" s="14" t="s">
        <v>15</v>
      </c>
      <c r="E11" s="87" t="s">
        <v>16</v>
      </c>
      <c r="F11" s="88"/>
      <c r="G11" s="73"/>
      <c r="H11" s="74"/>
      <c r="I11" s="73"/>
      <c r="J11" s="74"/>
      <c r="K11" s="79"/>
      <c r="L11" s="73"/>
      <c r="M11" s="74"/>
      <c r="N11" s="35" t="s">
        <v>17</v>
      </c>
      <c r="O11" s="63"/>
    </row>
    <row r="12" spans="2:33" ht="15.75" customHeight="1" x14ac:dyDescent="0.2">
      <c r="B12" s="93"/>
      <c r="C12" s="67"/>
      <c r="D12" s="15" t="s">
        <v>18</v>
      </c>
      <c r="E12" s="87" t="s">
        <v>19</v>
      </c>
      <c r="F12" s="88"/>
      <c r="G12" s="82"/>
      <c r="H12" s="83"/>
      <c r="I12" s="82"/>
      <c r="J12" s="83"/>
      <c r="K12" s="97"/>
      <c r="L12" s="82"/>
      <c r="M12" s="83"/>
      <c r="N12" s="35" t="s">
        <v>20</v>
      </c>
      <c r="O12" s="63"/>
    </row>
    <row r="13" spans="2:33" ht="15.75" customHeight="1" x14ac:dyDescent="0.2">
      <c r="B13" s="93"/>
      <c r="C13" s="67"/>
      <c r="D13" s="15" t="s">
        <v>21</v>
      </c>
      <c r="E13" s="87" t="s">
        <v>22</v>
      </c>
      <c r="F13" s="88"/>
      <c r="G13" s="98"/>
      <c r="H13" s="72"/>
      <c r="I13" s="71"/>
      <c r="J13" s="72"/>
      <c r="K13" s="71"/>
      <c r="L13" s="71"/>
      <c r="M13" s="72"/>
      <c r="N13" s="34" t="s">
        <v>14</v>
      </c>
      <c r="O13" s="62"/>
    </row>
    <row r="14" spans="2:33" ht="15.75" customHeight="1" x14ac:dyDescent="0.2">
      <c r="B14" s="93"/>
      <c r="C14" s="68"/>
      <c r="D14" s="17" t="s">
        <v>23</v>
      </c>
      <c r="E14" s="87" t="s">
        <v>24</v>
      </c>
      <c r="F14" s="88"/>
      <c r="G14" s="73"/>
      <c r="H14" s="74"/>
      <c r="I14" s="73"/>
      <c r="J14" s="74"/>
      <c r="K14" s="79"/>
      <c r="L14" s="73"/>
      <c r="M14" s="74"/>
      <c r="N14" s="35" t="s">
        <v>17</v>
      </c>
      <c r="O14" s="63"/>
    </row>
    <row r="15" spans="2:33" ht="15.75" customHeight="1" thickBot="1" x14ac:dyDescent="0.25">
      <c r="B15" s="94"/>
      <c r="C15" s="3"/>
      <c r="D15" s="3"/>
      <c r="E15" s="69"/>
      <c r="F15" s="70"/>
      <c r="G15" s="75"/>
      <c r="H15" s="76"/>
      <c r="I15" s="75"/>
      <c r="J15" s="76"/>
      <c r="K15" s="80"/>
      <c r="L15" s="75"/>
      <c r="M15" s="76"/>
      <c r="N15" s="36" t="s">
        <v>20</v>
      </c>
      <c r="O15" s="64"/>
    </row>
    <row r="16" spans="2:33" ht="15.75" customHeight="1" x14ac:dyDescent="0.2">
      <c r="B16" s="92">
        <v>2</v>
      </c>
      <c r="C16" s="66"/>
      <c r="D16" s="13" t="s">
        <v>12</v>
      </c>
      <c r="E16" s="85" t="s">
        <v>13</v>
      </c>
      <c r="F16" s="86"/>
      <c r="G16" s="84"/>
      <c r="H16" s="74"/>
      <c r="I16" s="81"/>
      <c r="J16" s="74"/>
      <c r="K16" s="81"/>
      <c r="L16" s="81"/>
      <c r="M16" s="74"/>
      <c r="N16" s="34" t="s">
        <v>14</v>
      </c>
      <c r="O16" s="62"/>
      <c r="AA16" t="str">
        <f>IF(COUNTIF($C$16:$C$20,"○")=1,INDEX($D$16:$D$20,MATCH("○",$C$16:$C$20,0)),"")</f>
        <v/>
      </c>
      <c r="AB16" t="b">
        <f>AND(LEN(TRIM(SUBSTITUTE($G$16,"　","")))&gt;0,LEN(TRIM(SUBSTITUTE($G$19,"　","")))&gt;0,LEN(TRIM(SUBSTITUTE($K$16,"　","")))&gt;0,LEN(TRIM(SUBSTITUTE($K$19,"　","")))&gt;0,COUNTIF($C$16:$C$20,"○")=1)</f>
        <v>0</v>
      </c>
      <c r="AC16">
        <f>IF(LEN(TRIM(SUBSTITUTE($K$16,"　","")))&gt;0,IFERROR(VALUE(SUBSTITUTE(SUBSTITUTE(SUBSTITUTE(SUBSTITUTE(SUBSTITUTE(SUBSTITUTE(SUBSTITUTE(SUBSTITUTE(SUBSTITUTE(SUBSTITUTE(SUBSTITUTE(SUBSTITUTE($K$16,"０","0"),"１","1"),"２","2"),"３","3"),"４","4"),"５","5"),"６","6"),"７","7"),"８","8"),"９","9"),"　","")," ","")),0),0)</f>
        <v>0</v>
      </c>
      <c r="AD16">
        <f>IF(LEN(TRIM(SUBSTITUTE($K$19,"　","")))&gt;0,IFERROR(VALUE(SUBSTITUTE(SUBSTITUTE(SUBSTITUTE(SUBSTITUTE(SUBSTITUTE(SUBSTITUTE(SUBSTITUTE(SUBSTITUTE(SUBSTITUTE(SUBSTITUTE(SUBSTITUTE(SUBSTITUTE($K$19,"０","0"),"１","1"),"２","2"),"３","3"),"４","4"),"５","5"),"６","6"),"７","7"),"８","8"),"９","9"),"　","")," ","")),0),0)</f>
        <v>0</v>
      </c>
      <c r="AE16">
        <f>$AC16+$AD16</f>
        <v>0</v>
      </c>
      <c r="AF16" t="str">
        <f>IF(IFERROR(MATCH("○",$C$16:$C$20,0),0)=0,"",IFERROR(VALUE(SUBSTITUTE(SUBSTITUTE(SUBSTITUTE(SUBSTITUTE(SUBSTITUTE(SUBSTITUTE(SUBSTITUTE(SUBSTITUTE(SUBSTITUTE(SUBSTITUTE(SUBSTITUTE(SUBSTITUTE(SUBSTITUTE(SUBSTITUTE(SUBSTITUTE(IF(IFERROR(MATCH("○",$C$16:$C$20,0),0)=0,"",INDEX($E$16:$E$20,IFERROR(MATCH("○",$C$16:$C$20,0),0))),"歳以上",""),"歳",""),"以上",""),"０","0"),"１","1"),"２","2"),"３","3"),"４","4"),"５","5"),"６","6"),"７","7"),"８","8"),"９","9"),"　","")," ","")),""))</f>
        <v/>
      </c>
      <c r="AG16" t="b">
        <f>AND($AB16,$AF16&lt;&gt;"",$AE16&lt;$AF16)</f>
        <v>0</v>
      </c>
    </row>
    <row r="17" spans="2:33" ht="15.75" customHeight="1" x14ac:dyDescent="0.2">
      <c r="B17" s="93"/>
      <c r="C17" s="67"/>
      <c r="D17" s="14" t="s">
        <v>15</v>
      </c>
      <c r="E17" s="87" t="s">
        <v>16</v>
      </c>
      <c r="F17" s="88"/>
      <c r="G17" s="73"/>
      <c r="H17" s="74"/>
      <c r="I17" s="73"/>
      <c r="J17" s="74"/>
      <c r="K17" s="79"/>
      <c r="L17" s="73"/>
      <c r="M17" s="74"/>
      <c r="N17" s="35" t="s">
        <v>17</v>
      </c>
      <c r="O17" s="63"/>
    </row>
    <row r="18" spans="2:33" ht="15.75" customHeight="1" x14ac:dyDescent="0.2">
      <c r="B18" s="93"/>
      <c r="C18" s="67"/>
      <c r="D18" s="15" t="s">
        <v>18</v>
      </c>
      <c r="E18" s="87" t="s">
        <v>19</v>
      </c>
      <c r="F18" s="88"/>
      <c r="G18" s="82"/>
      <c r="H18" s="83"/>
      <c r="I18" s="82"/>
      <c r="J18" s="83"/>
      <c r="K18" s="97"/>
      <c r="L18" s="82"/>
      <c r="M18" s="83"/>
      <c r="N18" s="35" t="s">
        <v>20</v>
      </c>
      <c r="O18" s="63"/>
    </row>
    <row r="19" spans="2:33" ht="15.75" customHeight="1" x14ac:dyDescent="0.2">
      <c r="B19" s="93"/>
      <c r="C19" s="67"/>
      <c r="D19" s="15" t="s">
        <v>21</v>
      </c>
      <c r="E19" s="87" t="s">
        <v>22</v>
      </c>
      <c r="F19" s="88"/>
      <c r="G19" s="98"/>
      <c r="H19" s="72"/>
      <c r="I19" s="71"/>
      <c r="J19" s="72"/>
      <c r="K19" s="71"/>
      <c r="L19" s="71"/>
      <c r="M19" s="72"/>
      <c r="N19" s="34" t="s">
        <v>14</v>
      </c>
      <c r="O19" s="62"/>
    </row>
    <row r="20" spans="2:33" ht="15.75" customHeight="1" x14ac:dyDescent="0.2">
      <c r="B20" s="93"/>
      <c r="C20" s="68"/>
      <c r="D20" s="17" t="s">
        <v>23</v>
      </c>
      <c r="E20" s="87" t="s">
        <v>24</v>
      </c>
      <c r="F20" s="88"/>
      <c r="G20" s="73"/>
      <c r="H20" s="74"/>
      <c r="I20" s="73"/>
      <c r="J20" s="74"/>
      <c r="K20" s="79"/>
      <c r="L20" s="73"/>
      <c r="M20" s="74"/>
      <c r="N20" s="35" t="s">
        <v>17</v>
      </c>
      <c r="O20" s="63"/>
    </row>
    <row r="21" spans="2:33" ht="15.75" customHeight="1" thickBot="1" x14ac:dyDescent="0.25">
      <c r="B21" s="94"/>
      <c r="C21" s="3"/>
      <c r="D21" s="3"/>
      <c r="E21" s="69"/>
      <c r="F21" s="70"/>
      <c r="G21" s="75"/>
      <c r="H21" s="76"/>
      <c r="I21" s="75"/>
      <c r="J21" s="76"/>
      <c r="K21" s="80"/>
      <c r="L21" s="75"/>
      <c r="M21" s="76"/>
      <c r="N21" s="36" t="s">
        <v>20</v>
      </c>
      <c r="O21" s="64"/>
    </row>
    <row r="22" spans="2:33" ht="15.75" customHeight="1" x14ac:dyDescent="0.2">
      <c r="B22" s="92">
        <v>3</v>
      </c>
      <c r="C22" s="66"/>
      <c r="D22" s="13" t="s">
        <v>12</v>
      </c>
      <c r="E22" s="85" t="s">
        <v>13</v>
      </c>
      <c r="F22" s="86"/>
      <c r="G22" s="84"/>
      <c r="H22" s="74"/>
      <c r="I22" s="81"/>
      <c r="J22" s="74"/>
      <c r="K22" s="81"/>
      <c r="L22" s="81"/>
      <c r="M22" s="74"/>
      <c r="N22" s="34" t="s">
        <v>14</v>
      </c>
      <c r="O22" s="62"/>
      <c r="AA22" t="str">
        <f>IF(COUNTIF($C$22:$C$26,"○")=1,INDEX($D$22:$D$26,MATCH("○",$C$22:$C$26,0)),"")</f>
        <v/>
      </c>
      <c r="AB22" t="b">
        <f>AND(LEN(TRIM(SUBSTITUTE($G$22,"　","")))&gt;0,LEN(TRIM(SUBSTITUTE($G$25,"　","")))&gt;0,LEN(TRIM(SUBSTITUTE($K$22,"　","")))&gt;0,LEN(TRIM(SUBSTITUTE($K$25,"　","")))&gt;0,COUNTIF($C$22:$C$26,"○")=1)</f>
        <v>0</v>
      </c>
      <c r="AC22">
        <f>IF(LEN(TRIM(SUBSTITUTE($K$22,"　","")))&gt;0,IFERROR(VALUE(SUBSTITUTE(SUBSTITUTE(SUBSTITUTE(SUBSTITUTE(SUBSTITUTE(SUBSTITUTE(SUBSTITUTE(SUBSTITUTE(SUBSTITUTE(SUBSTITUTE(SUBSTITUTE(SUBSTITUTE($K$22,"０","0"),"１","1"),"２","2"),"３","3"),"４","4"),"５","5"),"６","6"),"７","7"),"８","8"),"９","9"),"　","")," ","")),0),0)</f>
        <v>0</v>
      </c>
      <c r="AD22">
        <f>IF(LEN(TRIM(SUBSTITUTE($K$25,"　","")))&gt;0,IFERROR(VALUE(SUBSTITUTE(SUBSTITUTE(SUBSTITUTE(SUBSTITUTE(SUBSTITUTE(SUBSTITUTE(SUBSTITUTE(SUBSTITUTE(SUBSTITUTE(SUBSTITUTE(SUBSTITUTE(SUBSTITUTE($K$25,"０","0"),"１","1"),"２","2"),"３","3"),"４","4"),"５","5"),"６","6"),"７","7"),"８","8"),"９","9"),"　","")," ","")),0),0)</f>
        <v>0</v>
      </c>
      <c r="AE22">
        <f>$AC22+$AD22</f>
        <v>0</v>
      </c>
      <c r="AF22" t="str">
        <f>IF(IFERROR(MATCH("○",$C$22:$C$26,0),0)=0,"",IFERROR(VALUE(SUBSTITUTE(SUBSTITUTE(SUBSTITUTE(SUBSTITUTE(SUBSTITUTE(SUBSTITUTE(SUBSTITUTE(SUBSTITUTE(SUBSTITUTE(SUBSTITUTE(SUBSTITUTE(SUBSTITUTE(SUBSTITUTE(SUBSTITUTE(SUBSTITUTE(IF(IFERROR(MATCH("○",$C$22:$C$26,0),0)=0,"",INDEX($E$22:$E$26,IFERROR(MATCH("○",$C$22:$C$26,0),0))),"歳以上",""),"歳",""),"以上",""),"０","0"),"１","1"),"２","2"),"３","3"),"４","4"),"５","5"),"６","6"),"７","7"),"８","8"),"９","9"),"　","")," ","")),""))</f>
        <v/>
      </c>
      <c r="AG22" t="b">
        <f>AND($AB22,$AF22&lt;&gt;"",$AE22&lt;$AF22)</f>
        <v>0</v>
      </c>
    </row>
    <row r="23" spans="2:33" ht="15.75" customHeight="1" x14ac:dyDescent="0.2">
      <c r="B23" s="93"/>
      <c r="C23" s="67"/>
      <c r="D23" s="14" t="s">
        <v>15</v>
      </c>
      <c r="E23" s="87" t="s">
        <v>16</v>
      </c>
      <c r="F23" s="88"/>
      <c r="G23" s="73"/>
      <c r="H23" s="74"/>
      <c r="I23" s="73"/>
      <c r="J23" s="74"/>
      <c r="K23" s="79"/>
      <c r="L23" s="73"/>
      <c r="M23" s="74"/>
      <c r="N23" s="35" t="s">
        <v>17</v>
      </c>
      <c r="O23" s="63"/>
    </row>
    <row r="24" spans="2:33" ht="15.75" customHeight="1" x14ac:dyDescent="0.2">
      <c r="B24" s="93"/>
      <c r="C24" s="67"/>
      <c r="D24" s="15" t="s">
        <v>18</v>
      </c>
      <c r="E24" s="87" t="s">
        <v>19</v>
      </c>
      <c r="F24" s="88"/>
      <c r="G24" s="82"/>
      <c r="H24" s="83"/>
      <c r="I24" s="82"/>
      <c r="J24" s="83"/>
      <c r="K24" s="97"/>
      <c r="L24" s="82"/>
      <c r="M24" s="83"/>
      <c r="N24" s="35" t="s">
        <v>20</v>
      </c>
      <c r="O24" s="63"/>
    </row>
    <row r="25" spans="2:33" ht="15.75" customHeight="1" x14ac:dyDescent="0.2">
      <c r="B25" s="93"/>
      <c r="C25" s="67"/>
      <c r="D25" s="15" t="s">
        <v>21</v>
      </c>
      <c r="E25" s="87" t="s">
        <v>22</v>
      </c>
      <c r="F25" s="88"/>
      <c r="G25" s="98"/>
      <c r="H25" s="72"/>
      <c r="I25" s="71"/>
      <c r="J25" s="72"/>
      <c r="K25" s="71"/>
      <c r="L25" s="71"/>
      <c r="M25" s="72"/>
      <c r="N25" s="34" t="s">
        <v>14</v>
      </c>
      <c r="O25" s="62"/>
    </row>
    <row r="26" spans="2:33" ht="15.75" customHeight="1" x14ac:dyDescent="0.2">
      <c r="B26" s="93"/>
      <c r="C26" s="68"/>
      <c r="D26" s="17" t="s">
        <v>23</v>
      </c>
      <c r="E26" s="87" t="s">
        <v>24</v>
      </c>
      <c r="F26" s="88"/>
      <c r="G26" s="73"/>
      <c r="H26" s="74"/>
      <c r="I26" s="73"/>
      <c r="J26" s="74"/>
      <c r="K26" s="79"/>
      <c r="L26" s="73"/>
      <c r="M26" s="74"/>
      <c r="N26" s="35" t="s">
        <v>17</v>
      </c>
      <c r="O26" s="63"/>
    </row>
    <row r="27" spans="2:33" ht="15.75" customHeight="1" thickBot="1" x14ac:dyDescent="0.25">
      <c r="B27" s="94"/>
      <c r="C27" s="3"/>
      <c r="D27" s="3"/>
      <c r="E27" s="69"/>
      <c r="F27" s="70"/>
      <c r="G27" s="75"/>
      <c r="H27" s="76"/>
      <c r="I27" s="75"/>
      <c r="J27" s="76"/>
      <c r="K27" s="80"/>
      <c r="L27" s="75"/>
      <c r="M27" s="76"/>
      <c r="N27" s="36" t="s">
        <v>20</v>
      </c>
      <c r="O27" s="64"/>
    </row>
    <row r="28" spans="2:33" ht="15.75" customHeight="1" x14ac:dyDescent="0.2">
      <c r="B28" s="92">
        <v>4</v>
      </c>
      <c r="C28" s="66"/>
      <c r="D28" s="13" t="s">
        <v>12</v>
      </c>
      <c r="E28" s="85" t="s">
        <v>13</v>
      </c>
      <c r="F28" s="86"/>
      <c r="G28" s="84"/>
      <c r="H28" s="74"/>
      <c r="I28" s="81"/>
      <c r="J28" s="74"/>
      <c r="K28" s="81"/>
      <c r="L28" s="81"/>
      <c r="M28" s="74"/>
      <c r="N28" s="34" t="s">
        <v>14</v>
      </c>
      <c r="O28" s="62"/>
      <c r="AA28" t="str">
        <f>IF(COUNTIF($C$28:$C$32,"○")=1,INDEX($D$28:$D$32,MATCH("○",$C$28:$C$32,0)),"")</f>
        <v/>
      </c>
      <c r="AB28" t="b">
        <f>AND(LEN(TRIM(SUBSTITUTE($G$28,"　","")))&gt;0,LEN(TRIM(SUBSTITUTE($G$31,"　","")))&gt;0,LEN(TRIM(SUBSTITUTE($K$28,"　","")))&gt;0,LEN(TRIM(SUBSTITUTE($K$31,"　","")))&gt;0,COUNTIF($C$28:$C$32,"○")=1)</f>
        <v>0</v>
      </c>
      <c r="AC28">
        <f>IF(LEN(TRIM(SUBSTITUTE($K$28,"　","")))&gt;0,IFERROR(VALUE(SUBSTITUTE(SUBSTITUTE(SUBSTITUTE(SUBSTITUTE(SUBSTITUTE(SUBSTITUTE(SUBSTITUTE(SUBSTITUTE(SUBSTITUTE(SUBSTITUTE(SUBSTITUTE(SUBSTITUTE($K$28,"０","0"),"１","1"),"２","2"),"３","3"),"４","4"),"５","5"),"６","6"),"７","7"),"８","8"),"９","9"),"　","")," ","")),0),0)</f>
        <v>0</v>
      </c>
      <c r="AD28">
        <f>IF(LEN(TRIM(SUBSTITUTE($K$31,"　","")))&gt;0,IFERROR(VALUE(SUBSTITUTE(SUBSTITUTE(SUBSTITUTE(SUBSTITUTE(SUBSTITUTE(SUBSTITUTE(SUBSTITUTE(SUBSTITUTE(SUBSTITUTE(SUBSTITUTE(SUBSTITUTE(SUBSTITUTE($K$31,"０","0"),"１","1"),"２","2"),"３","3"),"４","4"),"５","5"),"６","6"),"７","7"),"８","8"),"９","9"),"　","")," ","")),0),0)</f>
        <v>0</v>
      </c>
      <c r="AE28">
        <f>$AC28+$AD28</f>
        <v>0</v>
      </c>
      <c r="AF28" t="str">
        <f>IF(IFERROR(MATCH("○",$C$28:$C$32,0),0)=0,"",IFERROR(VALUE(SUBSTITUTE(SUBSTITUTE(SUBSTITUTE(SUBSTITUTE(SUBSTITUTE(SUBSTITUTE(SUBSTITUTE(SUBSTITUTE(SUBSTITUTE(SUBSTITUTE(SUBSTITUTE(SUBSTITUTE(SUBSTITUTE(SUBSTITUTE(SUBSTITUTE(IF(IFERROR(MATCH("○",$C$28:$C$32,0),0)=0,"",INDEX($E$28:$E$32,IFERROR(MATCH("○",$C$28:$C$32,0),0))),"歳以上",""),"歳",""),"以上",""),"０","0"),"１","1"),"２","2"),"３","3"),"４","4"),"５","5"),"６","6"),"７","7"),"８","8"),"９","9"),"　","")," ","")),""))</f>
        <v/>
      </c>
      <c r="AG28" t="b">
        <f>AND($AB28,$AF28&lt;&gt;"",$AE28&lt;$AF28)</f>
        <v>0</v>
      </c>
    </row>
    <row r="29" spans="2:33" ht="15.75" customHeight="1" x14ac:dyDescent="0.2">
      <c r="B29" s="93"/>
      <c r="C29" s="67"/>
      <c r="D29" s="14" t="s">
        <v>15</v>
      </c>
      <c r="E29" s="87" t="s">
        <v>16</v>
      </c>
      <c r="F29" s="88"/>
      <c r="G29" s="73"/>
      <c r="H29" s="74"/>
      <c r="I29" s="73"/>
      <c r="J29" s="74"/>
      <c r="K29" s="79"/>
      <c r="L29" s="73"/>
      <c r="M29" s="74"/>
      <c r="N29" s="35" t="s">
        <v>17</v>
      </c>
      <c r="O29" s="63"/>
    </row>
    <row r="30" spans="2:33" ht="15.75" customHeight="1" x14ac:dyDescent="0.2">
      <c r="B30" s="93"/>
      <c r="C30" s="67"/>
      <c r="D30" s="15" t="s">
        <v>18</v>
      </c>
      <c r="E30" s="87" t="s">
        <v>19</v>
      </c>
      <c r="F30" s="88"/>
      <c r="G30" s="82"/>
      <c r="H30" s="83"/>
      <c r="I30" s="82"/>
      <c r="J30" s="83"/>
      <c r="K30" s="97"/>
      <c r="L30" s="82"/>
      <c r="M30" s="83"/>
      <c r="N30" s="35" t="s">
        <v>20</v>
      </c>
      <c r="O30" s="63"/>
    </row>
    <row r="31" spans="2:33" ht="15.75" customHeight="1" x14ac:dyDescent="0.2">
      <c r="B31" s="93"/>
      <c r="C31" s="67"/>
      <c r="D31" s="15" t="s">
        <v>21</v>
      </c>
      <c r="E31" s="87" t="s">
        <v>22</v>
      </c>
      <c r="F31" s="88"/>
      <c r="G31" s="98"/>
      <c r="H31" s="72"/>
      <c r="I31" s="71"/>
      <c r="J31" s="72"/>
      <c r="K31" s="71"/>
      <c r="L31" s="71"/>
      <c r="M31" s="72"/>
      <c r="N31" s="34" t="s">
        <v>14</v>
      </c>
      <c r="O31" s="62"/>
    </row>
    <row r="32" spans="2:33" ht="15.75" customHeight="1" x14ac:dyDescent="0.2">
      <c r="B32" s="93"/>
      <c r="C32" s="68"/>
      <c r="D32" s="17" t="s">
        <v>23</v>
      </c>
      <c r="E32" s="87" t="s">
        <v>24</v>
      </c>
      <c r="F32" s="88"/>
      <c r="G32" s="73"/>
      <c r="H32" s="74"/>
      <c r="I32" s="73"/>
      <c r="J32" s="74"/>
      <c r="K32" s="79"/>
      <c r="L32" s="73"/>
      <c r="M32" s="74"/>
      <c r="N32" s="35" t="s">
        <v>17</v>
      </c>
      <c r="O32" s="63"/>
    </row>
    <row r="33" spans="2:33" ht="15.75" customHeight="1" thickBot="1" x14ac:dyDescent="0.25">
      <c r="B33" s="94"/>
      <c r="C33" s="3"/>
      <c r="D33" s="3"/>
      <c r="E33" s="69"/>
      <c r="F33" s="70"/>
      <c r="G33" s="75"/>
      <c r="H33" s="76"/>
      <c r="I33" s="75"/>
      <c r="J33" s="76"/>
      <c r="K33" s="80"/>
      <c r="L33" s="75"/>
      <c r="M33" s="76"/>
      <c r="N33" s="36" t="s">
        <v>20</v>
      </c>
      <c r="O33" s="64"/>
    </row>
    <row r="34" spans="2:33" ht="15.75" customHeight="1" x14ac:dyDescent="0.2">
      <c r="B34" s="92">
        <v>5</v>
      </c>
      <c r="C34" s="66"/>
      <c r="D34" s="13" t="s">
        <v>12</v>
      </c>
      <c r="E34" s="85" t="s">
        <v>13</v>
      </c>
      <c r="F34" s="86"/>
      <c r="G34" s="84"/>
      <c r="H34" s="74"/>
      <c r="I34" s="81"/>
      <c r="J34" s="74"/>
      <c r="K34" s="81"/>
      <c r="L34" s="81"/>
      <c r="M34" s="74"/>
      <c r="N34" s="34" t="s">
        <v>14</v>
      </c>
      <c r="O34" s="62"/>
      <c r="AA34" t="str">
        <f>IF(COUNTIF($C$34:$C$38,"○")=1,INDEX($D$34:$D$38,MATCH("○",$C$34:$C$38,0)),"")</f>
        <v/>
      </c>
      <c r="AB34" t="b">
        <f>AND(LEN(TRIM(SUBSTITUTE($G$34,"　","")))&gt;0,LEN(TRIM(SUBSTITUTE($G$37,"　","")))&gt;0,LEN(TRIM(SUBSTITUTE($K$34,"　","")))&gt;0,LEN(TRIM(SUBSTITUTE($K$37,"　","")))&gt;0,COUNTIF($C$34:$C$38,"○")=1)</f>
        <v>0</v>
      </c>
      <c r="AC34">
        <f>IF(LEN(TRIM(SUBSTITUTE($K$34,"　","")))&gt;0,IFERROR(VALUE(SUBSTITUTE(SUBSTITUTE(SUBSTITUTE(SUBSTITUTE(SUBSTITUTE(SUBSTITUTE(SUBSTITUTE(SUBSTITUTE(SUBSTITUTE(SUBSTITUTE(SUBSTITUTE(SUBSTITUTE($K$34,"０","0"),"１","1"),"２","2"),"３","3"),"４","4"),"５","5"),"６","6"),"７","7"),"８","8"),"９","9"),"　","")," ","")),0),0)</f>
        <v>0</v>
      </c>
      <c r="AD34">
        <f>IF(LEN(TRIM(SUBSTITUTE($K$37,"　","")))&gt;0,IFERROR(VALUE(SUBSTITUTE(SUBSTITUTE(SUBSTITUTE(SUBSTITUTE(SUBSTITUTE(SUBSTITUTE(SUBSTITUTE(SUBSTITUTE(SUBSTITUTE(SUBSTITUTE(SUBSTITUTE(SUBSTITUTE($K$37,"０","0"),"１","1"),"２","2"),"３","3"),"４","4"),"５","5"),"６","6"),"７","7"),"８","8"),"９","9"),"　","")," ","")),0),0)</f>
        <v>0</v>
      </c>
      <c r="AE34">
        <f>$AC34+$AD34</f>
        <v>0</v>
      </c>
      <c r="AF34" t="str">
        <f>IF(IFERROR(MATCH("○",$C$34:$C$38,0),0)=0,"",IFERROR(VALUE(SUBSTITUTE(SUBSTITUTE(SUBSTITUTE(SUBSTITUTE(SUBSTITUTE(SUBSTITUTE(SUBSTITUTE(SUBSTITUTE(SUBSTITUTE(SUBSTITUTE(SUBSTITUTE(SUBSTITUTE(SUBSTITUTE(SUBSTITUTE(SUBSTITUTE(IF(IFERROR(MATCH("○",$C$34:$C$38,0),0)=0,"",INDEX($E$34:$E$38,IFERROR(MATCH("○",$C$34:$C$38,0),0))),"歳以上",""),"歳",""),"以上",""),"０","0"),"１","1"),"２","2"),"３","3"),"４","4"),"５","5"),"６","6"),"７","7"),"８","8"),"９","9"),"　","")," ","")),""))</f>
        <v/>
      </c>
      <c r="AG34" t="b">
        <f>AND($AB34,$AF34&lt;&gt;"",$AE34&lt;$AF34)</f>
        <v>0</v>
      </c>
    </row>
    <row r="35" spans="2:33" ht="15.75" customHeight="1" x14ac:dyDescent="0.2">
      <c r="B35" s="93"/>
      <c r="C35" s="67"/>
      <c r="D35" s="14" t="s">
        <v>15</v>
      </c>
      <c r="E35" s="87" t="s">
        <v>16</v>
      </c>
      <c r="F35" s="88"/>
      <c r="G35" s="73"/>
      <c r="H35" s="74"/>
      <c r="I35" s="73"/>
      <c r="J35" s="74"/>
      <c r="K35" s="79"/>
      <c r="L35" s="73"/>
      <c r="M35" s="74"/>
      <c r="N35" s="35" t="s">
        <v>17</v>
      </c>
      <c r="O35" s="63"/>
    </row>
    <row r="36" spans="2:33" ht="15.75" customHeight="1" x14ac:dyDescent="0.2">
      <c r="B36" s="93"/>
      <c r="C36" s="67"/>
      <c r="D36" s="15" t="s">
        <v>18</v>
      </c>
      <c r="E36" s="87" t="s">
        <v>19</v>
      </c>
      <c r="F36" s="88"/>
      <c r="G36" s="82"/>
      <c r="H36" s="83"/>
      <c r="I36" s="82"/>
      <c r="J36" s="83"/>
      <c r="K36" s="97"/>
      <c r="L36" s="82"/>
      <c r="M36" s="83"/>
      <c r="N36" s="35" t="s">
        <v>20</v>
      </c>
      <c r="O36" s="63"/>
    </row>
    <row r="37" spans="2:33" ht="15.75" customHeight="1" x14ac:dyDescent="0.2">
      <c r="B37" s="93"/>
      <c r="C37" s="67"/>
      <c r="D37" s="15" t="s">
        <v>21</v>
      </c>
      <c r="E37" s="87" t="s">
        <v>22</v>
      </c>
      <c r="F37" s="88"/>
      <c r="G37" s="98"/>
      <c r="H37" s="72"/>
      <c r="I37" s="71"/>
      <c r="J37" s="72"/>
      <c r="K37" s="71"/>
      <c r="L37" s="71"/>
      <c r="M37" s="72"/>
      <c r="N37" s="34" t="s">
        <v>14</v>
      </c>
      <c r="O37" s="62"/>
    </row>
    <row r="38" spans="2:33" ht="15.75" customHeight="1" x14ac:dyDescent="0.2">
      <c r="B38" s="93"/>
      <c r="C38" s="68"/>
      <c r="D38" s="17" t="s">
        <v>23</v>
      </c>
      <c r="E38" s="87" t="s">
        <v>24</v>
      </c>
      <c r="F38" s="88"/>
      <c r="G38" s="73"/>
      <c r="H38" s="74"/>
      <c r="I38" s="73"/>
      <c r="J38" s="74"/>
      <c r="K38" s="79"/>
      <c r="L38" s="73"/>
      <c r="M38" s="74"/>
      <c r="N38" s="35" t="s">
        <v>17</v>
      </c>
      <c r="O38" s="63"/>
    </row>
    <row r="39" spans="2:33" ht="15.75" customHeight="1" thickBot="1" x14ac:dyDescent="0.25">
      <c r="B39" s="94"/>
      <c r="C39" s="3"/>
      <c r="D39" s="3"/>
      <c r="E39" s="69"/>
      <c r="F39" s="70"/>
      <c r="G39" s="75"/>
      <c r="H39" s="76"/>
      <c r="I39" s="75"/>
      <c r="J39" s="76"/>
      <c r="K39" s="80"/>
      <c r="L39" s="75"/>
      <c r="M39" s="76"/>
      <c r="N39" s="36" t="s">
        <v>20</v>
      </c>
      <c r="O39" s="64"/>
    </row>
    <row r="40" spans="2:33" ht="15.75" customHeight="1" x14ac:dyDescent="0.2">
      <c r="B40" s="92">
        <v>6</v>
      </c>
      <c r="C40" s="66"/>
      <c r="D40" s="13" t="s">
        <v>12</v>
      </c>
      <c r="E40" s="85" t="s">
        <v>13</v>
      </c>
      <c r="F40" s="86"/>
      <c r="G40" s="84"/>
      <c r="H40" s="74"/>
      <c r="I40" s="81"/>
      <c r="J40" s="74"/>
      <c r="K40" s="81"/>
      <c r="L40" s="81"/>
      <c r="M40" s="74"/>
      <c r="N40" s="34" t="s">
        <v>14</v>
      </c>
      <c r="O40" s="62"/>
      <c r="AA40" t="str">
        <f>IF(COUNTIF($C$40:$C$44,"○")=1,INDEX($D$40:$D$44,MATCH("○",$C$40:$C$44,0)),"")</f>
        <v/>
      </c>
      <c r="AB40" t="b">
        <f>AND(LEN(TRIM(SUBSTITUTE($G$40,"　","")))&gt;0,LEN(TRIM(SUBSTITUTE($G$43,"　","")))&gt;0,LEN(TRIM(SUBSTITUTE($K$40,"　","")))&gt;0,LEN(TRIM(SUBSTITUTE($K$43,"　","")))&gt;0,COUNTIF($C$40:$C$44,"○")=1)</f>
        <v>0</v>
      </c>
      <c r="AC40">
        <f>IF(LEN(TRIM(SUBSTITUTE($K$40,"　","")))&gt;0,IFERROR(VALUE(SUBSTITUTE(SUBSTITUTE(SUBSTITUTE(SUBSTITUTE(SUBSTITUTE(SUBSTITUTE(SUBSTITUTE(SUBSTITUTE(SUBSTITUTE(SUBSTITUTE(SUBSTITUTE(SUBSTITUTE($K$40,"０","0"),"１","1"),"２","2"),"３","3"),"４","4"),"５","5"),"６","6"),"７","7"),"８","8"),"９","9"),"　","")," ","")),0),0)</f>
        <v>0</v>
      </c>
      <c r="AD40">
        <f>IF(LEN(TRIM(SUBSTITUTE($K$43,"　","")))&gt;0,IFERROR(VALUE(SUBSTITUTE(SUBSTITUTE(SUBSTITUTE(SUBSTITUTE(SUBSTITUTE(SUBSTITUTE(SUBSTITUTE(SUBSTITUTE(SUBSTITUTE(SUBSTITUTE(SUBSTITUTE(SUBSTITUTE($K$43,"０","0"),"１","1"),"２","2"),"３","3"),"４","4"),"５","5"),"６","6"),"７","7"),"８","8"),"９","9"),"　","")," ","")),0),0)</f>
        <v>0</v>
      </c>
      <c r="AE40">
        <f>$AC40+$AD40</f>
        <v>0</v>
      </c>
      <c r="AF40" t="str">
        <f>IF(IFERROR(MATCH("○",$C$40:$C$44,0),0)=0,"",IFERROR(VALUE(SUBSTITUTE(SUBSTITUTE(SUBSTITUTE(SUBSTITUTE(SUBSTITUTE(SUBSTITUTE(SUBSTITUTE(SUBSTITUTE(SUBSTITUTE(SUBSTITUTE(SUBSTITUTE(SUBSTITUTE(SUBSTITUTE(SUBSTITUTE(SUBSTITUTE(IF(IFERROR(MATCH("○",$C$40:$C$44,0),0)=0,"",INDEX($E$40:$E$44,IFERROR(MATCH("○",$C$40:$C$44,0),0))),"歳以上",""),"歳",""),"以上",""),"０","0"),"１","1"),"２","2"),"３","3"),"４","4"),"５","5"),"６","6"),"７","7"),"８","8"),"９","9"),"　","")," ","")),""))</f>
        <v/>
      </c>
      <c r="AG40" t="b">
        <f>AND($AB40,$AF40&lt;&gt;"",$AE40&lt;$AF40)</f>
        <v>0</v>
      </c>
    </row>
    <row r="41" spans="2:33" ht="15.75" customHeight="1" x14ac:dyDescent="0.2">
      <c r="B41" s="93"/>
      <c r="C41" s="67"/>
      <c r="D41" s="14" t="s">
        <v>15</v>
      </c>
      <c r="E41" s="87" t="s">
        <v>16</v>
      </c>
      <c r="F41" s="88"/>
      <c r="G41" s="73"/>
      <c r="H41" s="74"/>
      <c r="I41" s="73"/>
      <c r="J41" s="74"/>
      <c r="K41" s="79"/>
      <c r="L41" s="73"/>
      <c r="M41" s="74"/>
      <c r="N41" s="35" t="s">
        <v>17</v>
      </c>
      <c r="O41" s="63"/>
    </row>
    <row r="42" spans="2:33" ht="15.75" customHeight="1" x14ac:dyDescent="0.2">
      <c r="B42" s="93"/>
      <c r="C42" s="67"/>
      <c r="D42" s="15" t="s">
        <v>18</v>
      </c>
      <c r="E42" s="87" t="s">
        <v>19</v>
      </c>
      <c r="F42" s="88"/>
      <c r="G42" s="82"/>
      <c r="H42" s="83"/>
      <c r="I42" s="82"/>
      <c r="J42" s="83"/>
      <c r="K42" s="97"/>
      <c r="L42" s="82"/>
      <c r="M42" s="83"/>
      <c r="N42" s="35" t="s">
        <v>20</v>
      </c>
      <c r="O42" s="63"/>
    </row>
    <row r="43" spans="2:33" ht="15.75" customHeight="1" x14ac:dyDescent="0.2">
      <c r="B43" s="93"/>
      <c r="C43" s="67"/>
      <c r="D43" s="15" t="s">
        <v>21</v>
      </c>
      <c r="E43" s="87" t="s">
        <v>22</v>
      </c>
      <c r="F43" s="88"/>
      <c r="G43" s="98"/>
      <c r="H43" s="72"/>
      <c r="I43" s="71"/>
      <c r="J43" s="72"/>
      <c r="K43" s="71"/>
      <c r="L43" s="71"/>
      <c r="M43" s="72"/>
      <c r="N43" s="34" t="s">
        <v>14</v>
      </c>
      <c r="O43" s="62"/>
    </row>
    <row r="44" spans="2:33" ht="15.75" customHeight="1" x14ac:dyDescent="0.2">
      <c r="B44" s="93"/>
      <c r="C44" s="68"/>
      <c r="D44" s="17" t="s">
        <v>23</v>
      </c>
      <c r="E44" s="87" t="s">
        <v>24</v>
      </c>
      <c r="F44" s="88"/>
      <c r="G44" s="73"/>
      <c r="H44" s="74"/>
      <c r="I44" s="73"/>
      <c r="J44" s="74"/>
      <c r="K44" s="79"/>
      <c r="L44" s="73"/>
      <c r="M44" s="74"/>
      <c r="N44" s="35" t="s">
        <v>17</v>
      </c>
      <c r="O44" s="63"/>
    </row>
    <row r="45" spans="2:33" ht="15.75" customHeight="1" thickBot="1" x14ac:dyDescent="0.25">
      <c r="B45" s="94"/>
      <c r="C45" s="3"/>
      <c r="D45" s="3"/>
      <c r="E45" s="69"/>
      <c r="F45" s="70"/>
      <c r="G45" s="75"/>
      <c r="H45" s="76"/>
      <c r="I45" s="75"/>
      <c r="J45" s="76"/>
      <c r="K45" s="80"/>
      <c r="L45" s="75"/>
      <c r="M45" s="76"/>
      <c r="N45" s="36" t="s">
        <v>20</v>
      </c>
      <c r="O45" s="64"/>
    </row>
    <row r="46" spans="2:33" ht="15.75" customHeight="1" x14ac:dyDescent="0.2">
      <c r="B46" s="92">
        <v>7</v>
      </c>
      <c r="C46" s="66"/>
      <c r="D46" s="13" t="s">
        <v>12</v>
      </c>
      <c r="E46" s="85" t="s">
        <v>13</v>
      </c>
      <c r="F46" s="86"/>
      <c r="G46" s="99"/>
      <c r="H46" s="96"/>
      <c r="I46" s="95"/>
      <c r="J46" s="96"/>
      <c r="K46" s="95"/>
      <c r="L46" s="95"/>
      <c r="M46" s="96"/>
      <c r="N46" s="60" t="s">
        <v>14</v>
      </c>
      <c r="O46" s="65"/>
      <c r="AA46" t="str">
        <f>IF(COUNTIF($C$46:$C$50,"○")=1,INDEX($D$46:$D$50,MATCH("○",$C$46:$C$50,0)),"")</f>
        <v/>
      </c>
      <c r="AB46" t="b">
        <f>AND(LEN(TRIM(SUBSTITUTE($G$46,"　","")))&gt;0,LEN(TRIM(SUBSTITUTE($G$49,"　","")))&gt;0,LEN(TRIM(SUBSTITUTE($K$46,"　","")))&gt;0,LEN(TRIM(SUBSTITUTE($K$49,"　","")))&gt;0,COUNTIF($C$46:$C$50,"○")=1)</f>
        <v>0</v>
      </c>
      <c r="AC46">
        <f>IF(LEN(TRIM(SUBSTITUTE($K$46,"　","")))&gt;0,IFERROR(VALUE(SUBSTITUTE(SUBSTITUTE(SUBSTITUTE(SUBSTITUTE(SUBSTITUTE(SUBSTITUTE(SUBSTITUTE(SUBSTITUTE(SUBSTITUTE(SUBSTITUTE(SUBSTITUTE(SUBSTITUTE($K$46,"０","0"),"１","1"),"２","2"),"３","3"),"４","4"),"５","5"),"６","6"),"７","7"),"８","8"),"９","9"),"　","")," ","")),0),0)</f>
        <v>0</v>
      </c>
      <c r="AD46">
        <f>IF(LEN(TRIM(SUBSTITUTE($K$49,"　","")))&gt;0,IFERROR(VALUE(SUBSTITUTE(SUBSTITUTE(SUBSTITUTE(SUBSTITUTE(SUBSTITUTE(SUBSTITUTE(SUBSTITUTE(SUBSTITUTE(SUBSTITUTE(SUBSTITUTE(SUBSTITUTE(SUBSTITUTE($K$49,"０","0"),"１","1"),"２","2"),"３","3"),"４","4"),"５","5"),"６","6"),"７","7"),"８","8"),"９","9"),"　","")," ","")),0),0)</f>
        <v>0</v>
      </c>
      <c r="AE46">
        <f>$AC46+$AD46</f>
        <v>0</v>
      </c>
      <c r="AF46" t="str">
        <f>IF(IFERROR(MATCH("○",$C$46:$C$50,0),0)=0,"",IFERROR(VALUE(SUBSTITUTE(SUBSTITUTE(SUBSTITUTE(SUBSTITUTE(SUBSTITUTE(SUBSTITUTE(SUBSTITUTE(SUBSTITUTE(SUBSTITUTE(SUBSTITUTE(SUBSTITUTE(SUBSTITUTE(SUBSTITUTE(SUBSTITUTE(SUBSTITUTE(IF(IFERROR(MATCH("○",$C$46:$C$50,0),0)=0,"",INDEX($E$46:$E$50,IFERROR(MATCH("○",$C$46:$C$50,0),0))),"歳以上",""),"歳",""),"以上",""),"０","0"),"１","1"),"２","2"),"３","3"),"４","4"),"５","5"),"６","6"),"７","7"),"８","8"),"９","9"),"　","")," ","")),""))</f>
        <v/>
      </c>
      <c r="AG46" t="b">
        <f>AND($AB46,$AF46&lt;&gt;"",$AE46&lt;$AF46)</f>
        <v>0</v>
      </c>
    </row>
    <row r="47" spans="2:33" ht="15.75" customHeight="1" x14ac:dyDescent="0.2">
      <c r="B47" s="93"/>
      <c r="C47" s="67"/>
      <c r="D47" s="14" t="s">
        <v>15</v>
      </c>
      <c r="E47" s="87" t="s">
        <v>16</v>
      </c>
      <c r="F47" s="88"/>
      <c r="G47" s="73"/>
      <c r="H47" s="74"/>
      <c r="I47" s="73"/>
      <c r="J47" s="74"/>
      <c r="K47" s="79"/>
      <c r="L47" s="73"/>
      <c r="M47" s="74"/>
      <c r="N47" s="35" t="s">
        <v>17</v>
      </c>
      <c r="O47" s="63"/>
    </row>
    <row r="48" spans="2:33" ht="15.75" customHeight="1" x14ac:dyDescent="0.2">
      <c r="B48" s="93"/>
      <c r="C48" s="67"/>
      <c r="D48" s="15" t="s">
        <v>18</v>
      </c>
      <c r="E48" s="87" t="s">
        <v>19</v>
      </c>
      <c r="F48" s="88"/>
      <c r="G48" s="82"/>
      <c r="H48" s="83"/>
      <c r="I48" s="82"/>
      <c r="J48" s="83"/>
      <c r="K48" s="97"/>
      <c r="L48" s="82"/>
      <c r="M48" s="83"/>
      <c r="N48" s="35" t="s">
        <v>20</v>
      </c>
      <c r="O48" s="63"/>
    </row>
    <row r="49" spans="2:16" ht="15.75" customHeight="1" x14ac:dyDescent="0.2">
      <c r="B49" s="93"/>
      <c r="C49" s="67"/>
      <c r="D49" s="15" t="s">
        <v>21</v>
      </c>
      <c r="E49" s="87" t="s">
        <v>22</v>
      </c>
      <c r="F49" s="88"/>
      <c r="G49" s="98"/>
      <c r="H49" s="72"/>
      <c r="I49" s="71"/>
      <c r="J49" s="72"/>
      <c r="K49" s="71"/>
      <c r="L49" s="71"/>
      <c r="M49" s="72"/>
      <c r="N49" s="34" t="s">
        <v>14</v>
      </c>
      <c r="O49" s="62"/>
    </row>
    <row r="50" spans="2:16" ht="15.75" customHeight="1" x14ac:dyDescent="0.2">
      <c r="B50" s="93"/>
      <c r="C50" s="68"/>
      <c r="D50" s="17" t="s">
        <v>23</v>
      </c>
      <c r="E50" s="87" t="s">
        <v>24</v>
      </c>
      <c r="F50" s="88"/>
      <c r="G50" s="73"/>
      <c r="H50" s="74"/>
      <c r="I50" s="73"/>
      <c r="J50" s="74"/>
      <c r="K50" s="79"/>
      <c r="L50" s="73"/>
      <c r="M50" s="74"/>
      <c r="N50" s="35" t="s">
        <v>17</v>
      </c>
      <c r="O50" s="63"/>
    </row>
    <row r="51" spans="2:16" ht="15.75" customHeight="1" thickBot="1" x14ac:dyDescent="0.25">
      <c r="B51" s="100"/>
      <c r="C51" s="3"/>
      <c r="D51" s="3"/>
      <c r="E51" s="69"/>
      <c r="F51" s="70"/>
      <c r="G51" s="75"/>
      <c r="H51" s="76"/>
      <c r="I51" s="75"/>
      <c r="J51" s="76"/>
      <c r="K51" s="80"/>
      <c r="L51" s="75"/>
      <c r="M51" s="76"/>
      <c r="N51" s="36" t="s">
        <v>20</v>
      </c>
      <c r="O51" s="64"/>
    </row>
    <row r="52" spans="2:16" ht="18" customHeight="1" x14ac:dyDescent="0.2">
      <c r="O52" s="7" t="s">
        <v>25</v>
      </c>
      <c r="P52" s="7"/>
    </row>
    <row r="53" spans="2:16" ht="18" customHeight="1" x14ac:dyDescent="0.2">
      <c r="B53" s="11" t="s">
        <v>26</v>
      </c>
      <c r="O53" s="7" t="s">
        <v>27</v>
      </c>
      <c r="P53" s="7"/>
    </row>
    <row r="54" spans="2:16" ht="18" customHeight="1" x14ac:dyDescent="0.2">
      <c r="O54" s="7" t="s">
        <v>28</v>
      </c>
      <c r="P54" s="7"/>
    </row>
    <row r="56" spans="2:16" ht="12.75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114">
    <mergeCell ref="C9:F9"/>
    <mergeCell ref="K22:K24"/>
    <mergeCell ref="K31:K33"/>
    <mergeCell ref="E37:F37"/>
    <mergeCell ref="K46:K48"/>
    <mergeCell ref="I13:J15"/>
    <mergeCell ref="G22:H24"/>
    <mergeCell ref="E47:F47"/>
    <mergeCell ref="E21:F21"/>
    <mergeCell ref="K34:K36"/>
    <mergeCell ref="E28:F28"/>
    <mergeCell ref="K16:K18"/>
    <mergeCell ref="E30:F30"/>
    <mergeCell ref="G19:H21"/>
    <mergeCell ref="G34:H36"/>
    <mergeCell ref="G28:H30"/>
    <mergeCell ref="E11:F11"/>
    <mergeCell ref="I28:J30"/>
    <mergeCell ref="G9:H9"/>
    <mergeCell ref="E18:F18"/>
    <mergeCell ref="I9:J9"/>
    <mergeCell ref="E14:F14"/>
    <mergeCell ref="E48:F48"/>
    <mergeCell ref="K37:K39"/>
    <mergeCell ref="L6:O6"/>
    <mergeCell ref="K13:K15"/>
    <mergeCell ref="B46:B51"/>
    <mergeCell ref="E39:F39"/>
    <mergeCell ref="E44:F44"/>
    <mergeCell ref="K28:K30"/>
    <mergeCell ref="E20:F20"/>
    <mergeCell ref="E29:F29"/>
    <mergeCell ref="K25:K27"/>
    <mergeCell ref="E13:F13"/>
    <mergeCell ref="L43:M45"/>
    <mergeCell ref="E31:F31"/>
    <mergeCell ref="I22:J24"/>
    <mergeCell ref="E46:F46"/>
    <mergeCell ref="E15:F15"/>
    <mergeCell ref="I37:J39"/>
    <mergeCell ref="B10:B15"/>
    <mergeCell ref="L9:M9"/>
    <mergeCell ref="N9:O9"/>
    <mergeCell ref="L10:M12"/>
    <mergeCell ref="K40:K42"/>
    <mergeCell ref="E32:F32"/>
    <mergeCell ref="L25:M27"/>
    <mergeCell ref="E41:F41"/>
    <mergeCell ref="B34:B39"/>
    <mergeCell ref="B28:B33"/>
    <mergeCell ref="G49:H51"/>
    <mergeCell ref="E26:F26"/>
    <mergeCell ref="L34:M36"/>
    <mergeCell ref="E16:F16"/>
    <mergeCell ref="E25:F25"/>
    <mergeCell ref="K43:K45"/>
    <mergeCell ref="L22:M24"/>
    <mergeCell ref="L37:M39"/>
    <mergeCell ref="K19:K21"/>
    <mergeCell ref="G46:H48"/>
    <mergeCell ref="I49:J51"/>
    <mergeCell ref="G16:H18"/>
    <mergeCell ref="E50:F50"/>
    <mergeCell ref="G25:H27"/>
    <mergeCell ref="B22:B27"/>
    <mergeCell ref="I34:J36"/>
    <mergeCell ref="G43:H45"/>
    <mergeCell ref="G31:H33"/>
    <mergeCell ref="I31:J33"/>
    <mergeCell ref="G40:H42"/>
    <mergeCell ref="I40:J42"/>
    <mergeCell ref="E43:F43"/>
    <mergeCell ref="E17:F17"/>
    <mergeCell ref="E35:F35"/>
    <mergeCell ref="E10:F10"/>
    <mergeCell ref="E19:F19"/>
    <mergeCell ref="E45:F45"/>
    <mergeCell ref="E22:F22"/>
    <mergeCell ref="I46:J48"/>
    <mergeCell ref="E23:F23"/>
    <mergeCell ref="L16:M18"/>
    <mergeCell ref="K10:K12"/>
    <mergeCell ref="G13:H15"/>
    <mergeCell ref="E38:F38"/>
    <mergeCell ref="G37:H39"/>
    <mergeCell ref="E40:F40"/>
    <mergeCell ref="I10:J12"/>
    <mergeCell ref="E24:F24"/>
    <mergeCell ref="E33:F33"/>
    <mergeCell ref="L13:M15"/>
    <mergeCell ref="E51:F51"/>
    <mergeCell ref="L19:M21"/>
    <mergeCell ref="B2:O2"/>
    <mergeCell ref="K49:K51"/>
    <mergeCell ref="L28:M30"/>
    <mergeCell ref="G10:H12"/>
    <mergeCell ref="I16:J18"/>
    <mergeCell ref="E34:F34"/>
    <mergeCell ref="I25:J27"/>
    <mergeCell ref="I43:J45"/>
    <mergeCell ref="E49:F49"/>
    <mergeCell ref="E27:F27"/>
    <mergeCell ref="E36:F36"/>
    <mergeCell ref="L5:O5"/>
    <mergeCell ref="B40:B45"/>
    <mergeCell ref="L31:M33"/>
    <mergeCell ref="L4:O4"/>
    <mergeCell ref="L46:M48"/>
    <mergeCell ref="L40:M42"/>
    <mergeCell ref="I19:J21"/>
    <mergeCell ref="L49:M51"/>
    <mergeCell ref="E12:F12"/>
    <mergeCell ref="B16:B21"/>
    <mergeCell ref="E42:F42"/>
  </mergeCells>
  <phoneticPr fontId="1"/>
  <conditionalFormatting sqref="C10:C14">
    <cfRule type="expression" dxfId="230" priority="5">
      <formula>AND(OR(LEN(TRIM(SUBSTITUTE($G$10,"　","")))&gt;0,LEN(TRIM(SUBSTITUTE($G$13,"　","")))&gt;0),COUNTIF($C$10:$C$14,"○")=0)</formula>
    </cfRule>
    <cfRule type="expression" dxfId="229" priority="8">
      <formula>AND(COUNTIF($C$10:$C$14,"○")&gt;1,C10="○")</formula>
    </cfRule>
    <cfRule type="expression" dxfId="228" priority="9">
      <formula>AND($AG$10=TRUE,C10="○")</formula>
    </cfRule>
  </conditionalFormatting>
  <conditionalFormatting sqref="C16:C20">
    <cfRule type="expression" dxfId="227" priority="19">
      <formula>AND(COUNTIF($C$16:$C$20,"○")&gt;1,C16="○")</formula>
    </cfRule>
    <cfRule type="expression" dxfId="226" priority="16">
      <formula>AND(OR(LEN(TRIM(SUBSTITUTE($G$16,"　","")))&gt;0,LEN(TRIM(SUBSTITUTE($G$19,"　","")))&gt;0),COUNTIF($C$16:$C$20,"○")=0)</formula>
    </cfRule>
    <cfRule type="expression" dxfId="225" priority="20">
      <formula>AND($AG$16=TRUE,C16="○")</formula>
    </cfRule>
  </conditionalFormatting>
  <conditionalFormatting sqref="C22:C26">
    <cfRule type="expression" dxfId="224" priority="31">
      <formula>AND($AG$22=TRUE,C22="○")</formula>
    </cfRule>
    <cfRule type="expression" dxfId="223" priority="30">
      <formula>AND(COUNTIF($C$22:$C$26,"○")&gt;1,C22="○")</formula>
    </cfRule>
    <cfRule type="expression" dxfId="222" priority="27">
      <formula>AND(OR(LEN(TRIM(SUBSTITUTE($G$22,"　","")))&gt;0,LEN(TRIM(SUBSTITUTE($G$25,"　","")))&gt;0),COUNTIF($C$22:$C$26,"○")=0)</formula>
    </cfRule>
  </conditionalFormatting>
  <conditionalFormatting sqref="C28:C32">
    <cfRule type="expression" dxfId="221" priority="42">
      <formula>AND($AG$28=TRUE,C28="○")</formula>
    </cfRule>
    <cfRule type="expression" dxfId="220" priority="41">
      <formula>AND(COUNTIF($C$28:$C$32,"○")&gt;1,C28="○")</formula>
    </cfRule>
    <cfRule type="expression" dxfId="219" priority="38">
      <formula>AND(OR(LEN(TRIM(SUBSTITUTE($G$28,"　","")))&gt;0,LEN(TRIM(SUBSTITUTE($G$31,"　","")))&gt;0),COUNTIF($C$28:$C$32,"○")=0)</formula>
    </cfRule>
  </conditionalFormatting>
  <conditionalFormatting sqref="C34:C38">
    <cfRule type="expression" dxfId="218" priority="53">
      <formula>AND($AG$34=TRUE,C34="○")</formula>
    </cfRule>
    <cfRule type="expression" dxfId="217" priority="52">
      <formula>AND(COUNTIF($C$34:$C$38,"○")&gt;1,C34="○")</formula>
    </cfRule>
    <cfRule type="expression" dxfId="216" priority="49">
      <formula>AND(OR(LEN(TRIM(SUBSTITUTE($G$34,"　","")))&gt;0,LEN(TRIM(SUBSTITUTE($G$37,"　","")))&gt;0),COUNTIF($C$34:$C$38,"○")=0)</formula>
    </cfRule>
  </conditionalFormatting>
  <conditionalFormatting sqref="C40:C44">
    <cfRule type="expression" dxfId="215" priority="60">
      <formula>AND(OR(LEN(TRIM(SUBSTITUTE($G$40,"　","")))&gt;0,LEN(TRIM(SUBSTITUTE($G$43,"　","")))&gt;0),COUNTIF($C$40:$C$44,"○")=0)</formula>
    </cfRule>
    <cfRule type="expression" dxfId="214" priority="64">
      <formula>AND($AG$40=TRUE,C40="○")</formula>
    </cfRule>
    <cfRule type="expression" dxfId="213" priority="63">
      <formula>AND(COUNTIF($C$40:$C$44,"○")&gt;1,C40="○")</formula>
    </cfRule>
  </conditionalFormatting>
  <conditionalFormatting sqref="C46:C50">
    <cfRule type="expression" dxfId="212" priority="71">
      <formula>AND(OR(LEN(TRIM(SUBSTITUTE($G$46,"　","")))&gt;0,LEN(TRIM(SUBSTITUTE($G$49,"　","")))&gt;0),COUNTIF($C$46:$C$50,"○")=0)</formula>
    </cfRule>
    <cfRule type="expression" dxfId="211" priority="74">
      <formula>AND(COUNTIF($C$46:$C$50,"○")&gt;1,C46="○")</formula>
    </cfRule>
    <cfRule type="expression" dxfId="210" priority="75">
      <formula>AND($AG$46=TRUE,C46="○")</formula>
    </cfRule>
  </conditionalFormatting>
  <conditionalFormatting sqref="G10">
    <cfRule type="expression" dxfId="209" priority="1">
      <formula>AND(OR(LEN(TRIM(SUBSTITUTE($G$10,"　","")))&gt;0,LEN(TRIM(SUBSTITUTE($G$13,"　","")))&gt;0),NOT(LEN(TRIM(SUBSTITUTE($G$10,"　","")))&gt;0))</formula>
    </cfRule>
  </conditionalFormatting>
  <conditionalFormatting sqref="G13">
    <cfRule type="expression" dxfId="208" priority="2">
      <formula>AND(OR(LEN(TRIM(SUBSTITUTE($G$10,"　","")))&gt;0,LEN(TRIM(SUBSTITUTE($G$13,"　","")))&gt;0),NOT(LEN(TRIM(SUBSTITUTE($G$13,"　","")))&gt;0))</formula>
    </cfRule>
  </conditionalFormatting>
  <conditionalFormatting sqref="G16">
    <cfRule type="expression" dxfId="207" priority="12">
      <formula>AND(OR(LEN(TRIM(SUBSTITUTE($G$16,"　","")))&gt;0,LEN(TRIM(SUBSTITUTE($G$19,"　","")))&gt;0),NOT(LEN(TRIM(SUBSTITUTE($G$16,"　","")))&gt;0))</formula>
    </cfRule>
  </conditionalFormatting>
  <conditionalFormatting sqref="G19">
    <cfRule type="expression" dxfId="206" priority="13">
      <formula>AND(OR(LEN(TRIM(SUBSTITUTE($G$16,"　","")))&gt;0,LEN(TRIM(SUBSTITUTE($G$19,"　","")))&gt;0),NOT(LEN(TRIM(SUBSTITUTE($G$19,"　","")))&gt;0))</formula>
    </cfRule>
  </conditionalFormatting>
  <conditionalFormatting sqref="G22">
    <cfRule type="expression" dxfId="205" priority="23">
      <formula>AND(OR(LEN(TRIM(SUBSTITUTE($G$22,"　","")))&gt;0,LEN(TRIM(SUBSTITUTE($G$25,"　","")))&gt;0),NOT(LEN(TRIM(SUBSTITUTE($G$22,"　","")))&gt;0))</formula>
    </cfRule>
  </conditionalFormatting>
  <conditionalFormatting sqref="G25">
    <cfRule type="expression" dxfId="204" priority="24">
      <formula>AND(OR(LEN(TRIM(SUBSTITUTE($G$22,"　","")))&gt;0,LEN(TRIM(SUBSTITUTE($G$25,"　","")))&gt;0),NOT(LEN(TRIM(SUBSTITUTE($G$25,"　","")))&gt;0))</formula>
    </cfRule>
  </conditionalFormatting>
  <conditionalFormatting sqref="G28">
    <cfRule type="expression" dxfId="203" priority="34">
      <formula>AND(OR(LEN(TRIM(SUBSTITUTE($G$28,"　","")))&gt;0,LEN(TRIM(SUBSTITUTE($G$31,"　","")))&gt;0),NOT(LEN(TRIM(SUBSTITUTE($G$28,"　","")))&gt;0))</formula>
    </cfRule>
  </conditionalFormatting>
  <conditionalFormatting sqref="G31">
    <cfRule type="expression" dxfId="202" priority="35">
      <formula>AND(OR(LEN(TRIM(SUBSTITUTE($G$28,"　","")))&gt;0,LEN(TRIM(SUBSTITUTE($G$31,"　","")))&gt;0),NOT(LEN(TRIM(SUBSTITUTE($G$31,"　","")))&gt;0))</formula>
    </cfRule>
  </conditionalFormatting>
  <conditionalFormatting sqref="G34">
    <cfRule type="expression" dxfId="201" priority="45">
      <formula>AND(OR(LEN(TRIM(SUBSTITUTE($G$34,"　","")))&gt;0,LEN(TRIM(SUBSTITUTE($G$37,"　","")))&gt;0),NOT(LEN(TRIM(SUBSTITUTE($G$34,"　","")))&gt;0))</formula>
    </cfRule>
  </conditionalFormatting>
  <conditionalFormatting sqref="G37">
    <cfRule type="expression" dxfId="200" priority="46">
      <formula>AND(OR(LEN(TRIM(SUBSTITUTE($G$34,"　","")))&gt;0,LEN(TRIM(SUBSTITUTE($G$37,"　","")))&gt;0),NOT(LEN(TRIM(SUBSTITUTE($G$37,"　","")))&gt;0))</formula>
    </cfRule>
  </conditionalFormatting>
  <conditionalFormatting sqref="G40">
    <cfRule type="expression" dxfId="199" priority="56">
      <formula>AND(OR(LEN(TRIM(SUBSTITUTE($G$40,"　","")))&gt;0,LEN(TRIM(SUBSTITUTE($G$43,"　","")))&gt;0),NOT(LEN(TRIM(SUBSTITUTE($G$40,"　","")))&gt;0))</formula>
    </cfRule>
  </conditionalFormatting>
  <conditionalFormatting sqref="G43">
    <cfRule type="expression" dxfId="198" priority="57">
      <formula>AND(OR(LEN(TRIM(SUBSTITUTE($G$40,"　","")))&gt;0,LEN(TRIM(SUBSTITUTE($G$43,"　","")))&gt;0),NOT(LEN(TRIM(SUBSTITUTE($G$43,"　","")))&gt;0))</formula>
    </cfRule>
  </conditionalFormatting>
  <conditionalFormatting sqref="G46">
    <cfRule type="expression" dxfId="197" priority="67">
      <formula>AND(OR(LEN(TRIM(SUBSTITUTE($G$46,"　","")))&gt;0,LEN(TRIM(SUBSTITUTE($G$49,"　","")))&gt;0),NOT(LEN(TRIM(SUBSTITUTE($G$46,"　","")))&gt;0))</formula>
    </cfRule>
  </conditionalFormatting>
  <conditionalFormatting sqref="G49">
    <cfRule type="expression" dxfId="196" priority="68">
      <formula>AND(OR(LEN(TRIM(SUBSTITUTE($G$46,"　","")))&gt;0,LEN(TRIM(SUBSTITUTE($G$49,"　","")))&gt;0),NOT(LEN(TRIM(SUBSTITUTE($G$49,"　","")))&gt;0))</formula>
    </cfRule>
  </conditionalFormatting>
  <conditionalFormatting sqref="K10">
    <cfRule type="expression" dxfId="195" priority="3">
      <formula>AND(OR(LEN(TRIM(SUBSTITUTE($G$10,"　","")))&gt;0,LEN(TRIM(SUBSTITUTE($G$13,"　","")))&gt;0),NOT(LEN(TRIM(SUBSTITUTE($K$10,"　","")))&gt;0))</formula>
    </cfRule>
    <cfRule type="expression" dxfId="194" priority="6">
      <formula>AND(LEN(TRIM(SUBSTITUTE($K$10,"　","")))&gt;0,$AC$10&lt;35)</formula>
    </cfRule>
  </conditionalFormatting>
  <conditionalFormatting sqref="K13">
    <cfRule type="expression" dxfId="193" priority="4">
      <formula>AND(OR(LEN(TRIM(SUBSTITUTE($G$10,"　","")))&gt;0,LEN(TRIM(SUBSTITUTE($G$13,"　","")))&gt;0),NOT(LEN(TRIM(SUBSTITUTE($K$13,"　","")))&gt;0))</formula>
    </cfRule>
    <cfRule type="expression" dxfId="192" priority="7">
      <formula>AND(LEN(TRIM(SUBSTITUTE($K$13,"　","")))&gt;0,$AD$10&lt;35)</formula>
    </cfRule>
  </conditionalFormatting>
  <conditionalFormatting sqref="K16">
    <cfRule type="expression" dxfId="191" priority="17">
      <formula>AND(LEN(TRIM(SUBSTITUTE($K$16,"　","")))&gt;0,$AC$16&lt;35)</formula>
    </cfRule>
    <cfRule type="expression" dxfId="190" priority="14">
      <formula>AND(OR(LEN(TRIM(SUBSTITUTE($G$16,"　","")))&gt;0,LEN(TRIM(SUBSTITUTE($G$19,"　","")))&gt;0),NOT(LEN(TRIM(SUBSTITUTE($K$16,"　","")))&gt;0))</formula>
    </cfRule>
  </conditionalFormatting>
  <conditionalFormatting sqref="K19">
    <cfRule type="expression" dxfId="189" priority="18">
      <formula>AND(LEN(TRIM(SUBSTITUTE($K$19,"　","")))&gt;0,$AD$16&lt;35)</formula>
    </cfRule>
    <cfRule type="expression" dxfId="188" priority="15">
      <formula>AND(OR(LEN(TRIM(SUBSTITUTE($G$16,"　","")))&gt;0,LEN(TRIM(SUBSTITUTE($G$19,"　","")))&gt;0),NOT(LEN(TRIM(SUBSTITUTE($K$19,"　","")))&gt;0))</formula>
    </cfRule>
  </conditionalFormatting>
  <conditionalFormatting sqref="K22">
    <cfRule type="expression" dxfId="187" priority="28">
      <formula>AND(LEN(TRIM(SUBSTITUTE($K$22,"　","")))&gt;0,$AC$22&lt;35)</formula>
    </cfRule>
    <cfRule type="expression" dxfId="186" priority="25">
      <formula>AND(OR(LEN(TRIM(SUBSTITUTE($G$22,"　","")))&gt;0,LEN(TRIM(SUBSTITUTE($G$25,"　","")))&gt;0),NOT(LEN(TRIM(SUBSTITUTE($K$22,"　","")))&gt;0))</formula>
    </cfRule>
  </conditionalFormatting>
  <conditionalFormatting sqref="K25">
    <cfRule type="expression" dxfId="185" priority="29">
      <formula>AND(LEN(TRIM(SUBSTITUTE($K$25,"　","")))&gt;0,$AD$22&lt;35)</formula>
    </cfRule>
    <cfRule type="expression" dxfId="184" priority="26">
      <formula>AND(OR(LEN(TRIM(SUBSTITUTE($G$22,"　","")))&gt;0,LEN(TRIM(SUBSTITUTE($G$25,"　","")))&gt;0),NOT(LEN(TRIM(SUBSTITUTE($K$25,"　","")))&gt;0))</formula>
    </cfRule>
  </conditionalFormatting>
  <conditionalFormatting sqref="K28">
    <cfRule type="expression" dxfId="183" priority="36">
      <formula>AND(OR(LEN(TRIM(SUBSTITUTE($G$28,"　","")))&gt;0,LEN(TRIM(SUBSTITUTE($G$31,"　","")))&gt;0),NOT(LEN(TRIM(SUBSTITUTE($K$28,"　","")))&gt;0))</formula>
    </cfRule>
    <cfRule type="expression" dxfId="182" priority="39">
      <formula>AND(LEN(TRIM(SUBSTITUTE($K$28,"　","")))&gt;0,$AC$28&lt;35)</formula>
    </cfRule>
  </conditionalFormatting>
  <conditionalFormatting sqref="K31">
    <cfRule type="expression" dxfId="181" priority="40">
      <formula>AND(LEN(TRIM(SUBSTITUTE($K$31,"　","")))&gt;0,$AD$28&lt;35)</formula>
    </cfRule>
    <cfRule type="expression" dxfId="180" priority="37">
      <formula>AND(OR(LEN(TRIM(SUBSTITUTE($G$28,"　","")))&gt;0,LEN(TRIM(SUBSTITUTE($G$31,"　","")))&gt;0),NOT(LEN(TRIM(SUBSTITUTE($K$31,"　","")))&gt;0))</formula>
    </cfRule>
  </conditionalFormatting>
  <conditionalFormatting sqref="K34">
    <cfRule type="expression" dxfId="179" priority="50">
      <formula>AND(LEN(TRIM(SUBSTITUTE($K$34,"　","")))&gt;0,$AC$34&lt;35)</formula>
    </cfRule>
    <cfRule type="expression" dxfId="178" priority="47">
      <formula>AND(OR(LEN(TRIM(SUBSTITUTE($G$34,"　","")))&gt;0,LEN(TRIM(SUBSTITUTE($G$37,"　","")))&gt;0),NOT(LEN(TRIM(SUBSTITUTE($K$34,"　","")))&gt;0))</formula>
    </cfRule>
  </conditionalFormatting>
  <conditionalFormatting sqref="K37">
    <cfRule type="expression" dxfId="177" priority="51">
      <formula>AND(LEN(TRIM(SUBSTITUTE($K$37,"　","")))&gt;0,$AD$34&lt;35)</formula>
    </cfRule>
    <cfRule type="expression" dxfId="176" priority="48">
      <formula>AND(OR(LEN(TRIM(SUBSTITUTE($G$34,"　","")))&gt;0,LEN(TRIM(SUBSTITUTE($G$37,"　","")))&gt;0),NOT(LEN(TRIM(SUBSTITUTE($K$37,"　","")))&gt;0))</formula>
    </cfRule>
  </conditionalFormatting>
  <conditionalFormatting sqref="K40">
    <cfRule type="expression" dxfId="175" priority="58">
      <formula>AND(OR(LEN(TRIM(SUBSTITUTE($G$40,"　","")))&gt;0,LEN(TRIM(SUBSTITUTE($G$43,"　","")))&gt;0),NOT(LEN(TRIM(SUBSTITUTE($K$40,"　","")))&gt;0))</formula>
    </cfRule>
    <cfRule type="expression" dxfId="174" priority="61">
      <formula>AND(LEN(TRIM(SUBSTITUTE($K$40,"　","")))&gt;0,$AC$40&lt;35)</formula>
    </cfRule>
  </conditionalFormatting>
  <conditionalFormatting sqref="K43">
    <cfRule type="expression" dxfId="173" priority="62">
      <formula>AND(LEN(TRIM(SUBSTITUTE($K$43,"　","")))&gt;0,$AD$40&lt;35)</formula>
    </cfRule>
    <cfRule type="expression" dxfId="172" priority="59">
      <formula>AND(OR(LEN(TRIM(SUBSTITUTE($G$40,"　","")))&gt;0,LEN(TRIM(SUBSTITUTE($G$43,"　","")))&gt;0),NOT(LEN(TRIM(SUBSTITUTE($K$43,"　","")))&gt;0))</formula>
    </cfRule>
  </conditionalFormatting>
  <conditionalFormatting sqref="K46">
    <cfRule type="expression" dxfId="171" priority="69">
      <formula>AND(OR(LEN(TRIM(SUBSTITUTE($G$46,"　","")))&gt;0,LEN(TRIM(SUBSTITUTE($G$49,"　","")))&gt;0),NOT(LEN(TRIM(SUBSTITUTE($K$46,"　","")))&gt;0))</formula>
    </cfRule>
    <cfRule type="expression" dxfId="170" priority="72">
      <formula>AND(LEN(TRIM(SUBSTITUTE($K$46,"　","")))&gt;0,$AC$46&lt;35)</formula>
    </cfRule>
  </conditionalFormatting>
  <conditionalFormatting sqref="K49">
    <cfRule type="expression" dxfId="169" priority="70">
      <formula>AND(OR(LEN(TRIM(SUBSTITUTE($G$46,"　","")))&gt;0,LEN(TRIM(SUBSTITUTE($G$49,"　","")))&gt;0),NOT(LEN(TRIM(SUBSTITUTE($K$49,"　","")))&gt;0))</formula>
    </cfRule>
    <cfRule type="expression" dxfId="168" priority="73">
      <formula>AND(LEN(TRIM(SUBSTITUTE($K$49,"　","")))&gt;0,$AD$46&lt;35)</formula>
    </cfRule>
  </conditionalFormatting>
  <conditionalFormatting sqref="O10:O12">
    <cfRule type="expression" dxfId="167" priority="10">
      <formula>AND(COUNTIF($O$10:$O$12,"○")&gt;1,O10="○")</formula>
    </cfRule>
  </conditionalFormatting>
  <conditionalFormatting sqref="O13:O15">
    <cfRule type="expression" dxfId="166" priority="11">
      <formula>AND(COUNTIF($O$13:$O$15,"○")&gt;1,O13="○")</formula>
    </cfRule>
  </conditionalFormatting>
  <conditionalFormatting sqref="O16:O18">
    <cfRule type="expression" dxfId="165" priority="21">
      <formula>AND(COUNTIF($O$16:$O$18,"○")&gt;1,O16="○")</formula>
    </cfRule>
  </conditionalFormatting>
  <conditionalFormatting sqref="O19:O21">
    <cfRule type="expression" dxfId="164" priority="22">
      <formula>AND(COUNTIF($O$19:$O$21,"○")&gt;1,O19="○")</formula>
    </cfRule>
  </conditionalFormatting>
  <conditionalFormatting sqref="O22:O24">
    <cfRule type="expression" dxfId="163" priority="32">
      <formula>AND(COUNTIF($O$22:$O$24,"○")&gt;1,O22="○")</formula>
    </cfRule>
  </conditionalFormatting>
  <conditionalFormatting sqref="O25:O27">
    <cfRule type="expression" dxfId="162" priority="33">
      <formula>AND(COUNTIF($O$25:$O$27,"○")&gt;1,O25="○")</formula>
    </cfRule>
  </conditionalFormatting>
  <conditionalFormatting sqref="O28:O30">
    <cfRule type="expression" dxfId="161" priority="43">
      <formula>AND(COUNTIF($O$28:$O$30,"○")&gt;1,O28="○")</formula>
    </cfRule>
  </conditionalFormatting>
  <conditionalFormatting sqref="O31:O33">
    <cfRule type="expression" dxfId="160" priority="44">
      <formula>AND(COUNTIF($O$31:$O$33,"○")&gt;1,O31="○")</formula>
    </cfRule>
  </conditionalFormatting>
  <conditionalFormatting sqref="O34:O36">
    <cfRule type="expression" dxfId="159" priority="54">
      <formula>AND(COUNTIF($O$34:$O$36,"○")&gt;1,O34="○")</formula>
    </cfRule>
  </conditionalFormatting>
  <conditionalFormatting sqref="O37:O39">
    <cfRule type="expression" dxfId="158" priority="55">
      <formula>AND(COUNTIF($O$37:$O$39,"○")&gt;1,O37="○")</formula>
    </cfRule>
  </conditionalFormatting>
  <conditionalFormatting sqref="O40:O42">
    <cfRule type="expression" dxfId="157" priority="65">
      <formula>AND(COUNTIF($O$40:$O$42,"○")&gt;1,O40="○")</formula>
    </cfRule>
  </conditionalFormatting>
  <conditionalFormatting sqref="O43:O45">
    <cfRule type="expression" dxfId="156" priority="66">
      <formula>AND(COUNTIF($O$43:$O$45,"○")&gt;1,O43="○")</formula>
    </cfRule>
  </conditionalFormatting>
  <conditionalFormatting sqref="O46:O48">
    <cfRule type="expression" dxfId="155" priority="76">
      <formula>AND(COUNTIF($O$46:$O$48,"○")&gt;1,O46="○")</formula>
    </cfRule>
  </conditionalFormatting>
  <conditionalFormatting sqref="O49:O51">
    <cfRule type="expression" dxfId="154" priority="77">
      <formula>AND(COUNTIF($O$49:$O$51,"○")&gt;1,O49="○")</formula>
    </cfRule>
  </conditionalFormatting>
  <pageMargins left="0.39370078740157483" right="0.19685039370078741" top="0.39370078740157483" bottom="0.19685039370078741" header="0.31496062992125978" footer="0.11811023622047249"/>
  <pageSetup paperSize="9" scale="97" orientation="portrait" r:id="rId1"/>
  <ignoredErrors>
    <ignoredError sqref="L4:L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errorTitle="入力エラー" error="区分は1つだけ○にしてください。" promptTitle="区分（○）" prompt="該当する区分の行で「○」を選択してください（1つのみ）。" xr:uid="{00000000-0002-0000-0000-000000000000}">
          <x14:formula1>
            <xm:f>_lists!$A$1:$A$2</xm:f>
          </x14:formula1>
          <xm:sqref>C10:C14 C16:C20 C22:C26 C28:C32 C34:C38 C40:C44 C46:C50</xm:sqref>
        </x14:dataValidation>
        <x14:dataValidation type="list" allowBlank="1" showInputMessage="1" errorTitle="入力エラー" error="選択は1つだけ○にしてください。" promptTitle="混合への参加（○）" prompt="該当する行で「○」を選択してください（1つのみ）。" xr:uid="{00000000-0002-0000-0000-000001000000}">
          <x14:formula1>
            <xm:f>_lists!$A$1:$A$2</xm:f>
          </x14:formula1>
          <xm:sqref>O10:O51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56"/>
  <sheetViews>
    <sheetView workbookViewId="0">
      <selection activeCell="G10" sqref="G10:H12"/>
    </sheetView>
  </sheetViews>
  <sheetFormatPr defaultRowHeight="13.2" x14ac:dyDescent="0.2"/>
  <cols>
    <col min="1" max="1" width="1.6640625" customWidth="1"/>
    <col min="2" max="4" width="3.77734375" customWidth="1"/>
    <col min="5" max="6" width="5.6640625" customWidth="1"/>
    <col min="7" max="8" width="10.6640625" customWidth="1"/>
    <col min="9" max="10" width="8.109375" customWidth="1"/>
    <col min="11" max="11" width="6" customWidth="1"/>
    <col min="12" max="13" width="9.109375" customWidth="1"/>
    <col min="14" max="14" width="8.109375" customWidth="1"/>
    <col min="15" max="15" width="3.6640625" customWidth="1"/>
    <col min="27" max="33" width="13" hidden="1" customWidth="1"/>
  </cols>
  <sheetData>
    <row r="1" spans="2:33" ht="6" customHeight="1" x14ac:dyDescent="0.2"/>
    <row r="2" spans="2:33" ht="17.25" customHeight="1" x14ac:dyDescent="0.2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2:33" ht="9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3" ht="18" customHeight="1" x14ac:dyDescent="0.2">
      <c r="B4" s="4"/>
      <c r="C4" s="4"/>
      <c r="D4" s="4"/>
      <c r="E4" s="4"/>
      <c r="F4" s="4"/>
      <c r="G4" s="4"/>
      <c r="H4" s="37" t="s">
        <v>1</v>
      </c>
      <c r="I4" s="37"/>
      <c r="J4" s="37" t="s">
        <v>2</v>
      </c>
      <c r="K4" s="4"/>
      <c r="L4" s="89">
        <f>'１６参加明細書'!D12</f>
        <v>0</v>
      </c>
      <c r="M4" s="90"/>
      <c r="N4" s="90"/>
      <c r="O4" s="91"/>
    </row>
    <row r="5" spans="2:33" ht="18" customHeight="1" x14ac:dyDescent="0.2">
      <c r="B5" s="4"/>
      <c r="C5" s="4"/>
      <c r="D5" s="4"/>
      <c r="E5" s="4"/>
      <c r="F5" s="4"/>
      <c r="G5" s="4"/>
      <c r="H5" s="37"/>
      <c r="I5" s="37"/>
      <c r="J5" s="37" t="s">
        <v>3</v>
      </c>
      <c r="K5" s="4"/>
      <c r="L5" s="89">
        <f>'１６参加明細書'!D13</f>
        <v>0</v>
      </c>
      <c r="M5" s="90"/>
      <c r="N5" s="90"/>
      <c r="O5" s="91"/>
    </row>
    <row r="6" spans="2:33" ht="18" customHeight="1" x14ac:dyDescent="0.2">
      <c r="B6" s="4"/>
      <c r="C6" s="4"/>
      <c r="D6" s="4"/>
      <c r="E6" s="4"/>
      <c r="F6" s="4"/>
      <c r="G6" s="4"/>
      <c r="H6" s="37"/>
      <c r="I6" s="37"/>
      <c r="J6" s="37" t="s">
        <v>4</v>
      </c>
      <c r="K6" s="4"/>
      <c r="L6" s="89">
        <f>'１６参加明細書'!D16</f>
        <v>0</v>
      </c>
      <c r="M6" s="90"/>
      <c r="N6" s="90"/>
      <c r="O6" s="91"/>
    </row>
    <row r="7" spans="2:33" ht="18.75" customHeight="1" x14ac:dyDescent="0.25">
      <c r="B7" s="4"/>
      <c r="C7" s="18" t="s">
        <v>29</v>
      </c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3" ht="12" customHeight="1" thickBot="1" x14ac:dyDescent="0.25"/>
    <row r="9" spans="2:33" ht="26.25" customHeight="1" thickBot="1" x14ac:dyDescent="0.25">
      <c r="B9" s="61"/>
      <c r="C9" s="101" t="s">
        <v>6</v>
      </c>
      <c r="D9" s="105"/>
      <c r="E9" s="105"/>
      <c r="F9" s="102"/>
      <c r="G9" s="101" t="s">
        <v>7</v>
      </c>
      <c r="H9" s="102"/>
      <c r="I9" s="101" t="s">
        <v>8</v>
      </c>
      <c r="J9" s="102"/>
      <c r="K9" s="12" t="s">
        <v>9</v>
      </c>
      <c r="L9" s="101" t="s">
        <v>10</v>
      </c>
      <c r="M9" s="102"/>
      <c r="N9" s="103" t="s">
        <v>11</v>
      </c>
      <c r="O9" s="104"/>
    </row>
    <row r="10" spans="2:33" ht="15.75" customHeight="1" x14ac:dyDescent="0.2">
      <c r="B10" s="92">
        <v>1</v>
      </c>
      <c r="C10" s="66"/>
      <c r="D10" s="13" t="s">
        <v>12</v>
      </c>
      <c r="E10" s="85" t="s">
        <v>13</v>
      </c>
      <c r="F10" s="86"/>
      <c r="G10" s="84"/>
      <c r="H10" s="74"/>
      <c r="I10" s="81"/>
      <c r="J10" s="74"/>
      <c r="K10" s="81"/>
      <c r="L10" s="81"/>
      <c r="M10" s="74"/>
      <c r="N10" s="34" t="s">
        <v>14</v>
      </c>
      <c r="O10" s="62"/>
      <c r="AA10" t="str">
        <f>IF(COUNTIF($C$10:$C$14,"○")=1,INDEX($D$10:$D$14,MATCH("○",$C$10:$C$14,0)),"")</f>
        <v/>
      </c>
      <c r="AB10" t="b">
        <f>AND(LEN(TRIM(SUBSTITUTE($G$10,"　","")))&gt;0,LEN(TRIM(SUBSTITUTE($G$13,"　","")))&gt;0,LEN(TRIM(SUBSTITUTE($K$10,"　","")))&gt;0,LEN(TRIM(SUBSTITUTE($K$13,"　","")))&gt;0,COUNTIF($C$10:$C$14,"○")=1)</f>
        <v>0</v>
      </c>
      <c r="AC10">
        <f>IF(LEN(TRIM(SUBSTITUTE($K$10,"　","")))&gt;0,IFERROR(VALUE(SUBSTITUTE(SUBSTITUTE(SUBSTITUTE(SUBSTITUTE(SUBSTITUTE(SUBSTITUTE(SUBSTITUTE(SUBSTITUTE(SUBSTITUTE(SUBSTITUTE(SUBSTITUTE(SUBSTITUTE($K$10,"０","0"),"１","1"),"２","2"),"３","3"),"４","4"),"５","5"),"６","6"),"７","7"),"８","8"),"９","9"),"　","")," ","")),0),0)</f>
        <v>0</v>
      </c>
      <c r="AD10">
        <f>IF(LEN(TRIM(SUBSTITUTE($K$13,"　","")))&gt;0,IFERROR(VALUE(SUBSTITUTE(SUBSTITUTE(SUBSTITUTE(SUBSTITUTE(SUBSTITUTE(SUBSTITUTE(SUBSTITUTE(SUBSTITUTE(SUBSTITUTE(SUBSTITUTE(SUBSTITUTE(SUBSTITUTE($K$13,"０","0"),"１","1"),"２","2"),"３","3"),"４","4"),"５","5"),"６","6"),"７","7"),"８","8"),"９","9"),"　","")," ","")),0),0)</f>
        <v>0</v>
      </c>
      <c r="AE10">
        <f>$AC10+$AD10</f>
        <v>0</v>
      </c>
      <c r="AF10" t="str">
        <f>IF(IFERROR(MATCH("○",$C$10:$C$14,0),0)=0,"",IFERROR(VALUE(SUBSTITUTE(SUBSTITUTE(SUBSTITUTE(SUBSTITUTE(SUBSTITUTE(SUBSTITUTE(SUBSTITUTE(SUBSTITUTE(SUBSTITUTE(SUBSTITUTE(SUBSTITUTE(SUBSTITUTE(SUBSTITUTE(SUBSTITUTE(SUBSTITUTE(IF(IFERROR(MATCH("○",$C$10:$C$14,0),0)=0,"",INDEX($E$10:$E$14,IFERROR(MATCH("○",$C$10:$C$14,0),0))),"歳以上",""),"歳",""),"以上",""),"０","0"),"１","1"),"２","2"),"３","3"),"４","4"),"５","5"),"６","6"),"７","7"),"８","8"),"９","9"),"　","")," ","")),""))</f>
        <v/>
      </c>
      <c r="AG10" t="b">
        <f>AND($AB10,$AF10&lt;&gt;"",$AE10&lt;$AF10)</f>
        <v>0</v>
      </c>
    </row>
    <row r="11" spans="2:33" ht="15.75" customHeight="1" x14ac:dyDescent="0.2">
      <c r="B11" s="93"/>
      <c r="C11" s="67"/>
      <c r="D11" s="14" t="s">
        <v>15</v>
      </c>
      <c r="E11" s="87" t="s">
        <v>16</v>
      </c>
      <c r="F11" s="88"/>
      <c r="G11" s="73"/>
      <c r="H11" s="74"/>
      <c r="I11" s="73"/>
      <c r="J11" s="74"/>
      <c r="K11" s="79"/>
      <c r="L11" s="73"/>
      <c r="M11" s="74"/>
      <c r="N11" s="35" t="s">
        <v>17</v>
      </c>
      <c r="O11" s="63"/>
    </row>
    <row r="12" spans="2:33" ht="15.75" customHeight="1" x14ac:dyDescent="0.2">
      <c r="B12" s="93"/>
      <c r="C12" s="67"/>
      <c r="D12" s="15" t="s">
        <v>18</v>
      </c>
      <c r="E12" s="87" t="s">
        <v>19</v>
      </c>
      <c r="F12" s="88"/>
      <c r="G12" s="82"/>
      <c r="H12" s="83"/>
      <c r="I12" s="82"/>
      <c r="J12" s="83"/>
      <c r="K12" s="97"/>
      <c r="L12" s="82"/>
      <c r="M12" s="83"/>
      <c r="N12" s="35" t="s">
        <v>20</v>
      </c>
      <c r="O12" s="63"/>
    </row>
    <row r="13" spans="2:33" ht="15.75" customHeight="1" x14ac:dyDescent="0.2">
      <c r="B13" s="93"/>
      <c r="C13" s="67"/>
      <c r="D13" s="15" t="s">
        <v>21</v>
      </c>
      <c r="E13" s="87" t="s">
        <v>22</v>
      </c>
      <c r="F13" s="88"/>
      <c r="G13" s="98"/>
      <c r="H13" s="72"/>
      <c r="I13" s="71"/>
      <c r="J13" s="72"/>
      <c r="K13" s="71"/>
      <c r="L13" s="71"/>
      <c r="M13" s="72"/>
      <c r="N13" s="34" t="s">
        <v>14</v>
      </c>
      <c r="O13" s="62"/>
    </row>
    <row r="14" spans="2:33" ht="15.75" customHeight="1" x14ac:dyDescent="0.2">
      <c r="B14" s="93"/>
      <c r="C14" s="68"/>
      <c r="D14" s="17" t="s">
        <v>23</v>
      </c>
      <c r="E14" s="87" t="s">
        <v>24</v>
      </c>
      <c r="F14" s="88"/>
      <c r="G14" s="73"/>
      <c r="H14" s="74"/>
      <c r="I14" s="73"/>
      <c r="J14" s="74"/>
      <c r="K14" s="79"/>
      <c r="L14" s="73"/>
      <c r="M14" s="74"/>
      <c r="N14" s="35" t="s">
        <v>17</v>
      </c>
      <c r="O14" s="63"/>
    </row>
    <row r="15" spans="2:33" ht="15.75" customHeight="1" thickBot="1" x14ac:dyDescent="0.25">
      <c r="B15" s="94"/>
      <c r="C15" s="3"/>
      <c r="D15" s="3"/>
      <c r="E15" s="69"/>
      <c r="F15" s="70"/>
      <c r="G15" s="75"/>
      <c r="H15" s="76"/>
      <c r="I15" s="75"/>
      <c r="J15" s="76"/>
      <c r="K15" s="80"/>
      <c r="L15" s="75"/>
      <c r="M15" s="76"/>
      <c r="N15" s="36" t="s">
        <v>20</v>
      </c>
      <c r="O15" s="64"/>
    </row>
    <row r="16" spans="2:33" ht="15.75" customHeight="1" x14ac:dyDescent="0.2">
      <c r="B16" s="92">
        <v>2</v>
      </c>
      <c r="C16" s="66"/>
      <c r="D16" s="13" t="s">
        <v>12</v>
      </c>
      <c r="E16" s="85" t="s">
        <v>13</v>
      </c>
      <c r="F16" s="86"/>
      <c r="G16" s="84"/>
      <c r="H16" s="74"/>
      <c r="I16" s="81"/>
      <c r="J16" s="74"/>
      <c r="K16" s="81"/>
      <c r="L16" s="81"/>
      <c r="M16" s="74"/>
      <c r="N16" s="34" t="s">
        <v>14</v>
      </c>
      <c r="O16" s="62"/>
      <c r="AA16" t="str">
        <f>IF(COUNTIF($C$16:$C$20,"○")=1,INDEX($D$16:$D$20,MATCH("○",$C$16:$C$20,0)),"")</f>
        <v/>
      </c>
      <c r="AB16" t="b">
        <f>AND(LEN(TRIM(SUBSTITUTE($G$16,"　","")))&gt;0,LEN(TRIM(SUBSTITUTE($G$19,"　","")))&gt;0,LEN(TRIM(SUBSTITUTE($K$16,"　","")))&gt;0,LEN(TRIM(SUBSTITUTE($K$19,"　","")))&gt;0,COUNTIF($C$16:$C$20,"○")=1)</f>
        <v>0</v>
      </c>
      <c r="AC16">
        <f>IF(LEN(TRIM(SUBSTITUTE($K$16,"　","")))&gt;0,IFERROR(VALUE(SUBSTITUTE(SUBSTITUTE(SUBSTITUTE(SUBSTITUTE(SUBSTITUTE(SUBSTITUTE(SUBSTITUTE(SUBSTITUTE(SUBSTITUTE(SUBSTITUTE(SUBSTITUTE(SUBSTITUTE($K$16,"０","0"),"１","1"),"２","2"),"３","3"),"４","4"),"５","5"),"６","6"),"７","7"),"８","8"),"９","9"),"　","")," ","")),0),0)</f>
        <v>0</v>
      </c>
      <c r="AD16">
        <f>IF(LEN(TRIM(SUBSTITUTE($K$19,"　","")))&gt;0,IFERROR(VALUE(SUBSTITUTE(SUBSTITUTE(SUBSTITUTE(SUBSTITUTE(SUBSTITUTE(SUBSTITUTE(SUBSTITUTE(SUBSTITUTE(SUBSTITUTE(SUBSTITUTE(SUBSTITUTE(SUBSTITUTE($K$19,"０","0"),"１","1"),"２","2"),"３","3"),"４","4"),"５","5"),"６","6"),"７","7"),"８","8"),"９","9"),"　","")," ","")),0),0)</f>
        <v>0</v>
      </c>
      <c r="AE16">
        <f>$AC16+$AD16</f>
        <v>0</v>
      </c>
      <c r="AF16" t="str">
        <f>IF(IFERROR(MATCH("○",$C$16:$C$20,0),0)=0,"",IFERROR(VALUE(SUBSTITUTE(SUBSTITUTE(SUBSTITUTE(SUBSTITUTE(SUBSTITUTE(SUBSTITUTE(SUBSTITUTE(SUBSTITUTE(SUBSTITUTE(SUBSTITUTE(SUBSTITUTE(SUBSTITUTE(SUBSTITUTE(SUBSTITUTE(SUBSTITUTE(IF(IFERROR(MATCH("○",$C$16:$C$20,0),0)=0,"",INDEX($E$16:$E$20,IFERROR(MATCH("○",$C$16:$C$20,0),0))),"歳以上",""),"歳",""),"以上",""),"０","0"),"１","1"),"２","2"),"３","3"),"４","4"),"５","5"),"６","6"),"７","7"),"８","8"),"９","9"),"　","")," ","")),""))</f>
        <v/>
      </c>
      <c r="AG16" t="b">
        <f>AND($AB16,$AF16&lt;&gt;"",$AE16&lt;$AF16)</f>
        <v>0</v>
      </c>
    </row>
    <row r="17" spans="2:33" ht="15.75" customHeight="1" x14ac:dyDescent="0.2">
      <c r="B17" s="93"/>
      <c r="C17" s="67"/>
      <c r="D17" s="14" t="s">
        <v>15</v>
      </c>
      <c r="E17" s="87" t="s">
        <v>16</v>
      </c>
      <c r="F17" s="88"/>
      <c r="G17" s="73"/>
      <c r="H17" s="74"/>
      <c r="I17" s="73"/>
      <c r="J17" s="74"/>
      <c r="K17" s="79"/>
      <c r="L17" s="73"/>
      <c r="M17" s="74"/>
      <c r="N17" s="35" t="s">
        <v>17</v>
      </c>
      <c r="O17" s="63"/>
    </row>
    <row r="18" spans="2:33" ht="15.75" customHeight="1" x14ac:dyDescent="0.2">
      <c r="B18" s="93"/>
      <c r="C18" s="67"/>
      <c r="D18" s="15" t="s">
        <v>18</v>
      </c>
      <c r="E18" s="87" t="s">
        <v>19</v>
      </c>
      <c r="F18" s="88"/>
      <c r="G18" s="82"/>
      <c r="H18" s="83"/>
      <c r="I18" s="82"/>
      <c r="J18" s="83"/>
      <c r="K18" s="97"/>
      <c r="L18" s="82"/>
      <c r="M18" s="83"/>
      <c r="N18" s="35" t="s">
        <v>20</v>
      </c>
      <c r="O18" s="63"/>
    </row>
    <row r="19" spans="2:33" ht="15.75" customHeight="1" x14ac:dyDescent="0.2">
      <c r="B19" s="93"/>
      <c r="C19" s="67"/>
      <c r="D19" s="15" t="s">
        <v>21</v>
      </c>
      <c r="E19" s="87" t="s">
        <v>22</v>
      </c>
      <c r="F19" s="88"/>
      <c r="G19" s="98"/>
      <c r="H19" s="72"/>
      <c r="I19" s="71"/>
      <c r="J19" s="72"/>
      <c r="K19" s="71"/>
      <c r="L19" s="71"/>
      <c r="M19" s="72"/>
      <c r="N19" s="34" t="s">
        <v>14</v>
      </c>
      <c r="O19" s="62"/>
    </row>
    <row r="20" spans="2:33" ht="15.75" customHeight="1" x14ac:dyDescent="0.2">
      <c r="B20" s="93"/>
      <c r="C20" s="68"/>
      <c r="D20" s="17" t="s">
        <v>23</v>
      </c>
      <c r="E20" s="87" t="s">
        <v>24</v>
      </c>
      <c r="F20" s="88"/>
      <c r="G20" s="73"/>
      <c r="H20" s="74"/>
      <c r="I20" s="73"/>
      <c r="J20" s="74"/>
      <c r="K20" s="79"/>
      <c r="L20" s="73"/>
      <c r="M20" s="74"/>
      <c r="N20" s="35" t="s">
        <v>17</v>
      </c>
      <c r="O20" s="63"/>
    </row>
    <row r="21" spans="2:33" ht="15.75" customHeight="1" thickBot="1" x14ac:dyDescent="0.25">
      <c r="B21" s="94"/>
      <c r="C21" s="3"/>
      <c r="D21" s="3"/>
      <c r="E21" s="69"/>
      <c r="F21" s="70"/>
      <c r="G21" s="75"/>
      <c r="H21" s="76"/>
      <c r="I21" s="75"/>
      <c r="J21" s="76"/>
      <c r="K21" s="80"/>
      <c r="L21" s="75"/>
      <c r="M21" s="76"/>
      <c r="N21" s="36" t="s">
        <v>20</v>
      </c>
      <c r="O21" s="64"/>
    </row>
    <row r="22" spans="2:33" ht="15.75" customHeight="1" x14ac:dyDescent="0.2">
      <c r="B22" s="92">
        <v>3</v>
      </c>
      <c r="C22" s="66"/>
      <c r="D22" s="13" t="s">
        <v>12</v>
      </c>
      <c r="E22" s="85" t="s">
        <v>13</v>
      </c>
      <c r="F22" s="86"/>
      <c r="G22" s="84"/>
      <c r="H22" s="74"/>
      <c r="I22" s="81"/>
      <c r="J22" s="74"/>
      <c r="K22" s="81"/>
      <c r="L22" s="81"/>
      <c r="M22" s="74"/>
      <c r="N22" s="34" t="s">
        <v>14</v>
      </c>
      <c r="O22" s="62"/>
      <c r="AA22" t="str">
        <f>IF(COUNTIF($C$22:$C$26,"○")=1,INDEX($D$22:$D$26,MATCH("○",$C$22:$C$26,0)),"")</f>
        <v/>
      </c>
      <c r="AB22" t="b">
        <f>AND(LEN(TRIM(SUBSTITUTE($G$22,"　","")))&gt;0,LEN(TRIM(SUBSTITUTE($G$25,"　","")))&gt;0,LEN(TRIM(SUBSTITUTE($K$22,"　","")))&gt;0,LEN(TRIM(SUBSTITUTE($K$25,"　","")))&gt;0,COUNTIF($C$22:$C$26,"○")=1)</f>
        <v>0</v>
      </c>
      <c r="AC22">
        <f>IF(LEN(TRIM(SUBSTITUTE($K$22,"　","")))&gt;0,IFERROR(VALUE(SUBSTITUTE(SUBSTITUTE(SUBSTITUTE(SUBSTITUTE(SUBSTITUTE(SUBSTITUTE(SUBSTITUTE(SUBSTITUTE(SUBSTITUTE(SUBSTITUTE(SUBSTITUTE(SUBSTITUTE($K$22,"０","0"),"１","1"),"２","2"),"３","3"),"４","4"),"５","5"),"６","6"),"７","7"),"８","8"),"９","9"),"　","")," ","")),0),0)</f>
        <v>0</v>
      </c>
      <c r="AD22">
        <f>IF(LEN(TRIM(SUBSTITUTE($K$25,"　","")))&gt;0,IFERROR(VALUE(SUBSTITUTE(SUBSTITUTE(SUBSTITUTE(SUBSTITUTE(SUBSTITUTE(SUBSTITUTE(SUBSTITUTE(SUBSTITUTE(SUBSTITUTE(SUBSTITUTE(SUBSTITUTE(SUBSTITUTE($K$25,"０","0"),"１","1"),"２","2"),"３","3"),"４","4"),"５","5"),"６","6"),"７","7"),"８","8"),"９","9"),"　","")," ","")),0),0)</f>
        <v>0</v>
      </c>
      <c r="AE22">
        <f>$AC22+$AD22</f>
        <v>0</v>
      </c>
      <c r="AF22" t="str">
        <f>IF(IFERROR(MATCH("○",$C$22:$C$26,0),0)=0,"",IFERROR(VALUE(SUBSTITUTE(SUBSTITUTE(SUBSTITUTE(SUBSTITUTE(SUBSTITUTE(SUBSTITUTE(SUBSTITUTE(SUBSTITUTE(SUBSTITUTE(SUBSTITUTE(SUBSTITUTE(SUBSTITUTE(SUBSTITUTE(SUBSTITUTE(SUBSTITUTE(IF(IFERROR(MATCH("○",$C$22:$C$26,0),0)=0,"",INDEX($E$22:$E$26,IFERROR(MATCH("○",$C$22:$C$26,0),0))),"歳以上",""),"歳",""),"以上",""),"０","0"),"１","1"),"２","2"),"３","3"),"４","4"),"５","5"),"６","6"),"７","7"),"８","8"),"９","9"),"　","")," ","")),""))</f>
        <v/>
      </c>
      <c r="AG22" t="b">
        <f>AND($AB22,$AF22&lt;&gt;"",$AE22&lt;$AF22)</f>
        <v>0</v>
      </c>
    </row>
    <row r="23" spans="2:33" ht="15.75" customHeight="1" x14ac:dyDescent="0.2">
      <c r="B23" s="93"/>
      <c r="C23" s="67"/>
      <c r="D23" s="14" t="s">
        <v>15</v>
      </c>
      <c r="E23" s="87" t="s">
        <v>16</v>
      </c>
      <c r="F23" s="88"/>
      <c r="G23" s="73"/>
      <c r="H23" s="74"/>
      <c r="I23" s="73"/>
      <c r="J23" s="74"/>
      <c r="K23" s="79"/>
      <c r="L23" s="73"/>
      <c r="M23" s="74"/>
      <c r="N23" s="35" t="s">
        <v>17</v>
      </c>
      <c r="O23" s="63"/>
    </row>
    <row r="24" spans="2:33" ht="15.75" customHeight="1" x14ac:dyDescent="0.2">
      <c r="B24" s="93"/>
      <c r="C24" s="67"/>
      <c r="D24" s="15" t="s">
        <v>18</v>
      </c>
      <c r="E24" s="87" t="s">
        <v>19</v>
      </c>
      <c r="F24" s="88"/>
      <c r="G24" s="82"/>
      <c r="H24" s="83"/>
      <c r="I24" s="82"/>
      <c r="J24" s="83"/>
      <c r="K24" s="97"/>
      <c r="L24" s="82"/>
      <c r="M24" s="83"/>
      <c r="N24" s="35" t="s">
        <v>20</v>
      </c>
      <c r="O24" s="63"/>
    </row>
    <row r="25" spans="2:33" ht="15.75" customHeight="1" x14ac:dyDescent="0.2">
      <c r="B25" s="93"/>
      <c r="C25" s="67"/>
      <c r="D25" s="15" t="s">
        <v>21</v>
      </c>
      <c r="E25" s="87" t="s">
        <v>22</v>
      </c>
      <c r="F25" s="88"/>
      <c r="G25" s="98"/>
      <c r="H25" s="72"/>
      <c r="I25" s="71"/>
      <c r="J25" s="72"/>
      <c r="K25" s="71"/>
      <c r="L25" s="71"/>
      <c r="M25" s="72"/>
      <c r="N25" s="34" t="s">
        <v>14</v>
      </c>
      <c r="O25" s="62"/>
    </row>
    <row r="26" spans="2:33" ht="15.75" customHeight="1" x14ac:dyDescent="0.2">
      <c r="B26" s="93"/>
      <c r="C26" s="68"/>
      <c r="D26" s="17" t="s">
        <v>23</v>
      </c>
      <c r="E26" s="87" t="s">
        <v>24</v>
      </c>
      <c r="F26" s="88"/>
      <c r="G26" s="73"/>
      <c r="H26" s="74"/>
      <c r="I26" s="73"/>
      <c r="J26" s="74"/>
      <c r="K26" s="79"/>
      <c r="L26" s="73"/>
      <c r="M26" s="74"/>
      <c r="N26" s="35" t="s">
        <v>17</v>
      </c>
      <c r="O26" s="63"/>
    </row>
    <row r="27" spans="2:33" ht="15.75" customHeight="1" thickBot="1" x14ac:dyDescent="0.25">
      <c r="B27" s="94"/>
      <c r="C27" s="3"/>
      <c r="D27" s="3"/>
      <c r="E27" s="69"/>
      <c r="F27" s="70"/>
      <c r="G27" s="75"/>
      <c r="H27" s="76"/>
      <c r="I27" s="75"/>
      <c r="J27" s="76"/>
      <c r="K27" s="80"/>
      <c r="L27" s="75"/>
      <c r="M27" s="76"/>
      <c r="N27" s="36" t="s">
        <v>20</v>
      </c>
      <c r="O27" s="64"/>
    </row>
    <row r="28" spans="2:33" ht="15.75" customHeight="1" x14ac:dyDescent="0.2">
      <c r="B28" s="92">
        <v>4</v>
      </c>
      <c r="C28" s="66"/>
      <c r="D28" s="13" t="s">
        <v>12</v>
      </c>
      <c r="E28" s="85" t="s">
        <v>13</v>
      </c>
      <c r="F28" s="86"/>
      <c r="G28" s="84"/>
      <c r="H28" s="74"/>
      <c r="I28" s="81"/>
      <c r="J28" s="74"/>
      <c r="K28" s="81"/>
      <c r="L28" s="81"/>
      <c r="M28" s="74"/>
      <c r="N28" s="34" t="s">
        <v>14</v>
      </c>
      <c r="O28" s="62"/>
      <c r="AA28" t="str">
        <f>IF(COUNTIF($C$28:$C$32,"○")=1,INDEX($D$28:$D$32,MATCH("○",$C$28:$C$32,0)),"")</f>
        <v/>
      </c>
      <c r="AB28" t="b">
        <f>AND(LEN(TRIM(SUBSTITUTE($G$28,"　","")))&gt;0,LEN(TRIM(SUBSTITUTE($G$31,"　","")))&gt;0,LEN(TRIM(SUBSTITUTE($K$28,"　","")))&gt;0,LEN(TRIM(SUBSTITUTE($K$31,"　","")))&gt;0,COUNTIF($C$28:$C$32,"○")=1)</f>
        <v>0</v>
      </c>
      <c r="AC28">
        <f>IF(LEN(TRIM(SUBSTITUTE($K$28,"　","")))&gt;0,IFERROR(VALUE(SUBSTITUTE(SUBSTITUTE(SUBSTITUTE(SUBSTITUTE(SUBSTITUTE(SUBSTITUTE(SUBSTITUTE(SUBSTITUTE(SUBSTITUTE(SUBSTITUTE(SUBSTITUTE(SUBSTITUTE($K$28,"０","0"),"１","1"),"２","2"),"３","3"),"４","4"),"５","5"),"６","6"),"７","7"),"８","8"),"９","9"),"　","")," ","")),0),0)</f>
        <v>0</v>
      </c>
      <c r="AD28">
        <f>IF(LEN(TRIM(SUBSTITUTE($K$31,"　","")))&gt;0,IFERROR(VALUE(SUBSTITUTE(SUBSTITUTE(SUBSTITUTE(SUBSTITUTE(SUBSTITUTE(SUBSTITUTE(SUBSTITUTE(SUBSTITUTE(SUBSTITUTE(SUBSTITUTE(SUBSTITUTE(SUBSTITUTE($K$31,"０","0"),"１","1"),"２","2"),"３","3"),"４","4"),"５","5"),"６","6"),"７","7"),"８","8"),"９","9"),"　","")," ","")),0),0)</f>
        <v>0</v>
      </c>
      <c r="AE28">
        <f>$AC28+$AD28</f>
        <v>0</v>
      </c>
      <c r="AF28" t="str">
        <f>IF(IFERROR(MATCH("○",$C$28:$C$32,0),0)=0,"",IFERROR(VALUE(SUBSTITUTE(SUBSTITUTE(SUBSTITUTE(SUBSTITUTE(SUBSTITUTE(SUBSTITUTE(SUBSTITUTE(SUBSTITUTE(SUBSTITUTE(SUBSTITUTE(SUBSTITUTE(SUBSTITUTE(SUBSTITUTE(SUBSTITUTE(SUBSTITUTE(IF(IFERROR(MATCH("○",$C$28:$C$32,0),0)=0,"",INDEX($E$28:$E$32,IFERROR(MATCH("○",$C$28:$C$32,0),0))),"歳以上",""),"歳",""),"以上",""),"０","0"),"１","1"),"２","2"),"３","3"),"４","4"),"５","5"),"６","6"),"７","7"),"８","8"),"９","9"),"　","")," ","")),""))</f>
        <v/>
      </c>
      <c r="AG28" t="b">
        <f>AND($AB28,$AF28&lt;&gt;"",$AE28&lt;$AF28)</f>
        <v>0</v>
      </c>
    </row>
    <row r="29" spans="2:33" ht="15.75" customHeight="1" x14ac:dyDescent="0.2">
      <c r="B29" s="93"/>
      <c r="C29" s="67"/>
      <c r="D29" s="14" t="s">
        <v>15</v>
      </c>
      <c r="E29" s="87" t="s">
        <v>16</v>
      </c>
      <c r="F29" s="88"/>
      <c r="G29" s="73"/>
      <c r="H29" s="74"/>
      <c r="I29" s="73"/>
      <c r="J29" s="74"/>
      <c r="K29" s="79"/>
      <c r="L29" s="73"/>
      <c r="M29" s="74"/>
      <c r="N29" s="35" t="s">
        <v>17</v>
      </c>
      <c r="O29" s="63"/>
    </row>
    <row r="30" spans="2:33" ht="15.75" customHeight="1" x14ac:dyDescent="0.2">
      <c r="B30" s="93"/>
      <c r="C30" s="67"/>
      <c r="D30" s="15" t="s">
        <v>18</v>
      </c>
      <c r="E30" s="87" t="s">
        <v>19</v>
      </c>
      <c r="F30" s="88"/>
      <c r="G30" s="82"/>
      <c r="H30" s="83"/>
      <c r="I30" s="82"/>
      <c r="J30" s="83"/>
      <c r="K30" s="97"/>
      <c r="L30" s="82"/>
      <c r="M30" s="83"/>
      <c r="N30" s="35" t="s">
        <v>20</v>
      </c>
      <c r="O30" s="63"/>
    </row>
    <row r="31" spans="2:33" ht="15.75" customHeight="1" x14ac:dyDescent="0.2">
      <c r="B31" s="93"/>
      <c r="C31" s="67"/>
      <c r="D31" s="15" t="s">
        <v>21</v>
      </c>
      <c r="E31" s="87" t="s">
        <v>22</v>
      </c>
      <c r="F31" s="88"/>
      <c r="G31" s="98"/>
      <c r="H31" s="72"/>
      <c r="I31" s="71"/>
      <c r="J31" s="72"/>
      <c r="K31" s="71"/>
      <c r="L31" s="71"/>
      <c r="M31" s="72"/>
      <c r="N31" s="34" t="s">
        <v>14</v>
      </c>
      <c r="O31" s="62"/>
    </row>
    <row r="32" spans="2:33" ht="15.75" customHeight="1" x14ac:dyDescent="0.2">
      <c r="B32" s="93"/>
      <c r="C32" s="68"/>
      <c r="D32" s="17" t="s">
        <v>23</v>
      </c>
      <c r="E32" s="87" t="s">
        <v>24</v>
      </c>
      <c r="F32" s="88"/>
      <c r="G32" s="73"/>
      <c r="H32" s="74"/>
      <c r="I32" s="73"/>
      <c r="J32" s="74"/>
      <c r="K32" s="79"/>
      <c r="L32" s="73"/>
      <c r="M32" s="74"/>
      <c r="N32" s="35" t="s">
        <v>17</v>
      </c>
      <c r="O32" s="63"/>
    </row>
    <row r="33" spans="2:33" ht="15.75" customHeight="1" thickBot="1" x14ac:dyDescent="0.25">
      <c r="B33" s="94"/>
      <c r="C33" s="3"/>
      <c r="D33" s="3"/>
      <c r="E33" s="69"/>
      <c r="F33" s="70"/>
      <c r="G33" s="75"/>
      <c r="H33" s="76"/>
      <c r="I33" s="75"/>
      <c r="J33" s="76"/>
      <c r="K33" s="80"/>
      <c r="L33" s="75"/>
      <c r="M33" s="76"/>
      <c r="N33" s="36" t="s">
        <v>20</v>
      </c>
      <c r="O33" s="64"/>
    </row>
    <row r="34" spans="2:33" ht="15.75" customHeight="1" x14ac:dyDescent="0.2">
      <c r="B34" s="92">
        <v>5</v>
      </c>
      <c r="C34" s="66"/>
      <c r="D34" s="13" t="s">
        <v>12</v>
      </c>
      <c r="E34" s="85" t="s">
        <v>13</v>
      </c>
      <c r="F34" s="86"/>
      <c r="G34" s="84"/>
      <c r="H34" s="74"/>
      <c r="I34" s="81"/>
      <c r="J34" s="74"/>
      <c r="K34" s="81"/>
      <c r="L34" s="81"/>
      <c r="M34" s="74"/>
      <c r="N34" s="34" t="s">
        <v>14</v>
      </c>
      <c r="O34" s="62"/>
      <c r="AA34" t="str">
        <f>IF(COUNTIF($C$34:$C$38,"○")=1,INDEX($D$34:$D$38,MATCH("○",$C$34:$C$38,0)),"")</f>
        <v/>
      </c>
      <c r="AB34" t="b">
        <f>AND(LEN(TRIM(SUBSTITUTE($G$34,"　","")))&gt;0,LEN(TRIM(SUBSTITUTE($G$37,"　","")))&gt;0,LEN(TRIM(SUBSTITUTE($K$34,"　","")))&gt;0,LEN(TRIM(SUBSTITUTE($K$37,"　","")))&gt;0,COUNTIF($C$34:$C$38,"○")=1)</f>
        <v>0</v>
      </c>
      <c r="AC34">
        <f>IF(LEN(TRIM(SUBSTITUTE($K$34,"　","")))&gt;0,IFERROR(VALUE(SUBSTITUTE(SUBSTITUTE(SUBSTITUTE(SUBSTITUTE(SUBSTITUTE(SUBSTITUTE(SUBSTITUTE(SUBSTITUTE(SUBSTITUTE(SUBSTITUTE(SUBSTITUTE(SUBSTITUTE($K$34,"０","0"),"１","1"),"２","2"),"３","3"),"４","4"),"５","5"),"６","6"),"７","7"),"８","8"),"９","9"),"　","")," ","")),0),0)</f>
        <v>0</v>
      </c>
      <c r="AD34">
        <f>IF(LEN(TRIM(SUBSTITUTE($K$37,"　","")))&gt;0,IFERROR(VALUE(SUBSTITUTE(SUBSTITUTE(SUBSTITUTE(SUBSTITUTE(SUBSTITUTE(SUBSTITUTE(SUBSTITUTE(SUBSTITUTE(SUBSTITUTE(SUBSTITUTE(SUBSTITUTE(SUBSTITUTE($K$37,"０","0"),"１","1"),"２","2"),"３","3"),"４","4"),"５","5"),"６","6"),"７","7"),"８","8"),"９","9"),"　","")," ","")),0),0)</f>
        <v>0</v>
      </c>
      <c r="AE34">
        <f>$AC34+$AD34</f>
        <v>0</v>
      </c>
      <c r="AF34" t="str">
        <f>IF(IFERROR(MATCH("○",$C$34:$C$38,0),0)=0,"",IFERROR(VALUE(SUBSTITUTE(SUBSTITUTE(SUBSTITUTE(SUBSTITUTE(SUBSTITUTE(SUBSTITUTE(SUBSTITUTE(SUBSTITUTE(SUBSTITUTE(SUBSTITUTE(SUBSTITUTE(SUBSTITUTE(SUBSTITUTE(SUBSTITUTE(SUBSTITUTE(IF(IFERROR(MATCH("○",$C$34:$C$38,0),0)=0,"",INDEX($E$34:$E$38,IFERROR(MATCH("○",$C$34:$C$38,0),0))),"歳以上",""),"歳",""),"以上",""),"０","0"),"１","1"),"２","2"),"３","3"),"４","4"),"５","5"),"６","6"),"７","7"),"８","8"),"９","9"),"　","")," ","")),""))</f>
        <v/>
      </c>
      <c r="AG34" t="b">
        <f>AND($AB34,$AF34&lt;&gt;"",$AE34&lt;$AF34)</f>
        <v>0</v>
      </c>
    </row>
    <row r="35" spans="2:33" ht="15.75" customHeight="1" x14ac:dyDescent="0.2">
      <c r="B35" s="93"/>
      <c r="C35" s="67"/>
      <c r="D35" s="14" t="s">
        <v>15</v>
      </c>
      <c r="E35" s="87" t="s">
        <v>16</v>
      </c>
      <c r="F35" s="88"/>
      <c r="G35" s="73"/>
      <c r="H35" s="74"/>
      <c r="I35" s="73"/>
      <c r="J35" s="74"/>
      <c r="K35" s="79"/>
      <c r="L35" s="73"/>
      <c r="M35" s="74"/>
      <c r="N35" s="35" t="s">
        <v>17</v>
      </c>
      <c r="O35" s="63"/>
    </row>
    <row r="36" spans="2:33" ht="15.75" customHeight="1" x14ac:dyDescent="0.2">
      <c r="B36" s="93"/>
      <c r="C36" s="67"/>
      <c r="D36" s="15" t="s">
        <v>18</v>
      </c>
      <c r="E36" s="87" t="s">
        <v>19</v>
      </c>
      <c r="F36" s="88"/>
      <c r="G36" s="82"/>
      <c r="H36" s="83"/>
      <c r="I36" s="82"/>
      <c r="J36" s="83"/>
      <c r="K36" s="97"/>
      <c r="L36" s="82"/>
      <c r="M36" s="83"/>
      <c r="N36" s="35" t="s">
        <v>20</v>
      </c>
      <c r="O36" s="63"/>
    </row>
    <row r="37" spans="2:33" ht="15.75" customHeight="1" x14ac:dyDescent="0.2">
      <c r="B37" s="93"/>
      <c r="C37" s="67"/>
      <c r="D37" s="15" t="s">
        <v>21</v>
      </c>
      <c r="E37" s="87" t="s">
        <v>22</v>
      </c>
      <c r="F37" s="88"/>
      <c r="G37" s="98"/>
      <c r="H37" s="72"/>
      <c r="I37" s="71"/>
      <c r="J37" s="72"/>
      <c r="K37" s="71"/>
      <c r="L37" s="71"/>
      <c r="M37" s="72"/>
      <c r="N37" s="34" t="s">
        <v>14</v>
      </c>
      <c r="O37" s="62"/>
    </row>
    <row r="38" spans="2:33" ht="15.75" customHeight="1" x14ac:dyDescent="0.2">
      <c r="B38" s="93"/>
      <c r="C38" s="68"/>
      <c r="D38" s="17" t="s">
        <v>23</v>
      </c>
      <c r="E38" s="87" t="s">
        <v>24</v>
      </c>
      <c r="F38" s="88"/>
      <c r="G38" s="73"/>
      <c r="H38" s="74"/>
      <c r="I38" s="73"/>
      <c r="J38" s="74"/>
      <c r="K38" s="79"/>
      <c r="L38" s="73"/>
      <c r="M38" s="74"/>
      <c r="N38" s="35" t="s">
        <v>17</v>
      </c>
      <c r="O38" s="63"/>
    </row>
    <row r="39" spans="2:33" ht="15.75" customHeight="1" thickBot="1" x14ac:dyDescent="0.25">
      <c r="B39" s="94"/>
      <c r="C39" s="3"/>
      <c r="D39" s="3"/>
      <c r="E39" s="69"/>
      <c r="F39" s="70"/>
      <c r="G39" s="75"/>
      <c r="H39" s="76"/>
      <c r="I39" s="75"/>
      <c r="J39" s="76"/>
      <c r="K39" s="80"/>
      <c r="L39" s="75"/>
      <c r="M39" s="76"/>
      <c r="N39" s="36" t="s">
        <v>20</v>
      </c>
      <c r="O39" s="64"/>
    </row>
    <row r="40" spans="2:33" ht="15.75" customHeight="1" x14ac:dyDescent="0.2">
      <c r="B40" s="92">
        <v>6</v>
      </c>
      <c r="C40" s="66"/>
      <c r="D40" s="13" t="s">
        <v>12</v>
      </c>
      <c r="E40" s="85" t="s">
        <v>13</v>
      </c>
      <c r="F40" s="86"/>
      <c r="G40" s="84"/>
      <c r="H40" s="74"/>
      <c r="I40" s="81"/>
      <c r="J40" s="74"/>
      <c r="K40" s="81"/>
      <c r="L40" s="81"/>
      <c r="M40" s="74"/>
      <c r="N40" s="34" t="s">
        <v>14</v>
      </c>
      <c r="O40" s="62"/>
      <c r="AA40" t="str">
        <f>IF(COUNTIF($C$40:$C$44,"○")=1,INDEX($D$40:$D$44,MATCH("○",$C$40:$C$44,0)),"")</f>
        <v/>
      </c>
      <c r="AB40" t="b">
        <f>AND(LEN(TRIM(SUBSTITUTE($G$40,"　","")))&gt;0,LEN(TRIM(SUBSTITUTE($G$43,"　","")))&gt;0,LEN(TRIM(SUBSTITUTE($K$40,"　","")))&gt;0,LEN(TRIM(SUBSTITUTE($K$43,"　","")))&gt;0,COUNTIF($C$40:$C$44,"○")=1)</f>
        <v>0</v>
      </c>
      <c r="AC40">
        <f>IF(LEN(TRIM(SUBSTITUTE($K$40,"　","")))&gt;0,IFERROR(VALUE(SUBSTITUTE(SUBSTITUTE(SUBSTITUTE(SUBSTITUTE(SUBSTITUTE(SUBSTITUTE(SUBSTITUTE(SUBSTITUTE(SUBSTITUTE(SUBSTITUTE(SUBSTITUTE(SUBSTITUTE($K$40,"０","0"),"１","1"),"２","2"),"３","3"),"４","4"),"５","5"),"６","6"),"７","7"),"８","8"),"９","9"),"　","")," ","")),0),0)</f>
        <v>0</v>
      </c>
      <c r="AD40">
        <f>IF(LEN(TRIM(SUBSTITUTE($K$43,"　","")))&gt;0,IFERROR(VALUE(SUBSTITUTE(SUBSTITUTE(SUBSTITUTE(SUBSTITUTE(SUBSTITUTE(SUBSTITUTE(SUBSTITUTE(SUBSTITUTE(SUBSTITUTE(SUBSTITUTE(SUBSTITUTE(SUBSTITUTE($K$43,"０","0"),"１","1"),"２","2"),"３","3"),"４","4"),"５","5"),"６","6"),"７","7"),"８","8"),"９","9"),"　","")," ","")),0),0)</f>
        <v>0</v>
      </c>
      <c r="AE40">
        <f>$AC40+$AD40</f>
        <v>0</v>
      </c>
      <c r="AF40" t="str">
        <f>IF(IFERROR(MATCH("○",$C$40:$C$44,0),0)=0,"",IFERROR(VALUE(SUBSTITUTE(SUBSTITUTE(SUBSTITUTE(SUBSTITUTE(SUBSTITUTE(SUBSTITUTE(SUBSTITUTE(SUBSTITUTE(SUBSTITUTE(SUBSTITUTE(SUBSTITUTE(SUBSTITUTE(SUBSTITUTE(SUBSTITUTE(SUBSTITUTE(IF(IFERROR(MATCH("○",$C$40:$C$44,0),0)=0,"",INDEX($E$40:$E$44,IFERROR(MATCH("○",$C$40:$C$44,0),0))),"歳以上",""),"歳",""),"以上",""),"０","0"),"１","1"),"２","2"),"３","3"),"４","4"),"５","5"),"６","6"),"７","7"),"８","8"),"９","9"),"　","")," ","")),""))</f>
        <v/>
      </c>
      <c r="AG40" t="b">
        <f>AND($AB40,$AF40&lt;&gt;"",$AE40&lt;$AF40)</f>
        <v>0</v>
      </c>
    </row>
    <row r="41" spans="2:33" ht="15.75" customHeight="1" x14ac:dyDescent="0.2">
      <c r="B41" s="93"/>
      <c r="C41" s="67"/>
      <c r="D41" s="14" t="s">
        <v>15</v>
      </c>
      <c r="E41" s="87" t="s">
        <v>16</v>
      </c>
      <c r="F41" s="88"/>
      <c r="G41" s="73"/>
      <c r="H41" s="74"/>
      <c r="I41" s="73"/>
      <c r="J41" s="74"/>
      <c r="K41" s="79"/>
      <c r="L41" s="73"/>
      <c r="M41" s="74"/>
      <c r="N41" s="35" t="s">
        <v>17</v>
      </c>
      <c r="O41" s="63"/>
    </row>
    <row r="42" spans="2:33" ht="15.75" customHeight="1" x14ac:dyDescent="0.2">
      <c r="B42" s="93"/>
      <c r="C42" s="67"/>
      <c r="D42" s="15" t="s">
        <v>18</v>
      </c>
      <c r="E42" s="87" t="s">
        <v>19</v>
      </c>
      <c r="F42" s="88"/>
      <c r="G42" s="82"/>
      <c r="H42" s="83"/>
      <c r="I42" s="82"/>
      <c r="J42" s="83"/>
      <c r="K42" s="97"/>
      <c r="L42" s="82"/>
      <c r="M42" s="83"/>
      <c r="N42" s="35" t="s">
        <v>20</v>
      </c>
      <c r="O42" s="63"/>
    </row>
    <row r="43" spans="2:33" ht="15.75" customHeight="1" x14ac:dyDescent="0.2">
      <c r="B43" s="93"/>
      <c r="C43" s="67"/>
      <c r="D43" s="15" t="s">
        <v>21</v>
      </c>
      <c r="E43" s="87" t="s">
        <v>22</v>
      </c>
      <c r="F43" s="88"/>
      <c r="G43" s="98"/>
      <c r="H43" s="72"/>
      <c r="I43" s="71"/>
      <c r="J43" s="72"/>
      <c r="K43" s="71"/>
      <c r="L43" s="71"/>
      <c r="M43" s="72"/>
      <c r="N43" s="34" t="s">
        <v>14</v>
      </c>
      <c r="O43" s="62"/>
    </row>
    <row r="44" spans="2:33" ht="15.75" customHeight="1" x14ac:dyDescent="0.2">
      <c r="B44" s="93"/>
      <c r="C44" s="68"/>
      <c r="D44" s="17" t="s">
        <v>23</v>
      </c>
      <c r="E44" s="87" t="s">
        <v>24</v>
      </c>
      <c r="F44" s="88"/>
      <c r="G44" s="73"/>
      <c r="H44" s="74"/>
      <c r="I44" s="73"/>
      <c r="J44" s="74"/>
      <c r="K44" s="79"/>
      <c r="L44" s="73"/>
      <c r="M44" s="74"/>
      <c r="N44" s="35" t="s">
        <v>17</v>
      </c>
      <c r="O44" s="63"/>
    </row>
    <row r="45" spans="2:33" ht="15.75" customHeight="1" thickBot="1" x14ac:dyDescent="0.25">
      <c r="B45" s="94"/>
      <c r="C45" s="3"/>
      <c r="D45" s="3"/>
      <c r="E45" s="69"/>
      <c r="F45" s="70"/>
      <c r="G45" s="75"/>
      <c r="H45" s="76"/>
      <c r="I45" s="75"/>
      <c r="J45" s="76"/>
      <c r="K45" s="80"/>
      <c r="L45" s="75"/>
      <c r="M45" s="76"/>
      <c r="N45" s="36" t="s">
        <v>20</v>
      </c>
      <c r="O45" s="64"/>
    </row>
    <row r="46" spans="2:33" ht="15.75" customHeight="1" x14ac:dyDescent="0.2">
      <c r="B46" s="92">
        <v>7</v>
      </c>
      <c r="C46" s="66"/>
      <c r="D46" s="13" t="s">
        <v>12</v>
      </c>
      <c r="E46" s="85" t="s">
        <v>13</v>
      </c>
      <c r="F46" s="86"/>
      <c r="G46" s="99"/>
      <c r="H46" s="96"/>
      <c r="I46" s="95"/>
      <c r="J46" s="96"/>
      <c r="K46" s="95"/>
      <c r="L46" s="95"/>
      <c r="M46" s="96"/>
      <c r="N46" s="60" t="s">
        <v>14</v>
      </c>
      <c r="O46" s="65"/>
      <c r="AA46" t="str">
        <f>IF(COUNTIF($C$46:$C$50,"○")=1,INDEX($D$46:$D$50,MATCH("○",$C$46:$C$50,0)),"")</f>
        <v/>
      </c>
      <c r="AB46" t="b">
        <f>AND(LEN(TRIM(SUBSTITUTE($G$46,"　","")))&gt;0,LEN(TRIM(SUBSTITUTE($G$49,"　","")))&gt;0,LEN(TRIM(SUBSTITUTE($K$46,"　","")))&gt;0,LEN(TRIM(SUBSTITUTE($K$49,"　","")))&gt;0,COUNTIF($C$46:$C$50,"○")=1)</f>
        <v>0</v>
      </c>
      <c r="AC46">
        <f>IF(LEN(TRIM(SUBSTITUTE($K$46,"　","")))&gt;0,IFERROR(VALUE(SUBSTITUTE(SUBSTITUTE(SUBSTITUTE(SUBSTITUTE(SUBSTITUTE(SUBSTITUTE(SUBSTITUTE(SUBSTITUTE(SUBSTITUTE(SUBSTITUTE(SUBSTITUTE(SUBSTITUTE($K$46,"０","0"),"１","1"),"２","2"),"３","3"),"４","4"),"５","5"),"６","6"),"７","7"),"８","8"),"９","9"),"　","")," ","")),0),0)</f>
        <v>0</v>
      </c>
      <c r="AD46">
        <f>IF(LEN(TRIM(SUBSTITUTE($K$49,"　","")))&gt;0,IFERROR(VALUE(SUBSTITUTE(SUBSTITUTE(SUBSTITUTE(SUBSTITUTE(SUBSTITUTE(SUBSTITUTE(SUBSTITUTE(SUBSTITUTE(SUBSTITUTE(SUBSTITUTE(SUBSTITUTE(SUBSTITUTE($K$49,"０","0"),"１","1"),"２","2"),"３","3"),"４","4"),"５","5"),"６","6"),"７","7"),"８","8"),"９","9"),"　","")," ","")),0),0)</f>
        <v>0</v>
      </c>
      <c r="AE46">
        <f>$AC46+$AD46</f>
        <v>0</v>
      </c>
      <c r="AF46" t="str">
        <f>IF(IFERROR(MATCH("○",$C$46:$C$50,0),0)=0,"",IFERROR(VALUE(SUBSTITUTE(SUBSTITUTE(SUBSTITUTE(SUBSTITUTE(SUBSTITUTE(SUBSTITUTE(SUBSTITUTE(SUBSTITUTE(SUBSTITUTE(SUBSTITUTE(SUBSTITUTE(SUBSTITUTE(SUBSTITUTE(SUBSTITUTE(SUBSTITUTE(IF(IFERROR(MATCH("○",$C$46:$C$50,0),0)=0,"",INDEX($E$46:$E$50,IFERROR(MATCH("○",$C$46:$C$50,0),0))),"歳以上",""),"歳",""),"以上",""),"０","0"),"１","1"),"２","2"),"３","3"),"４","4"),"５","5"),"６","6"),"７","7"),"８","8"),"９","9"),"　","")," ","")),""))</f>
        <v/>
      </c>
      <c r="AG46" t="b">
        <f>AND($AB46,$AF46&lt;&gt;"",$AE46&lt;$AF46)</f>
        <v>0</v>
      </c>
    </row>
    <row r="47" spans="2:33" ht="15.75" customHeight="1" x14ac:dyDescent="0.2">
      <c r="B47" s="93"/>
      <c r="C47" s="67"/>
      <c r="D47" s="14" t="s">
        <v>15</v>
      </c>
      <c r="E47" s="87" t="s">
        <v>16</v>
      </c>
      <c r="F47" s="88"/>
      <c r="G47" s="73"/>
      <c r="H47" s="74"/>
      <c r="I47" s="73"/>
      <c r="J47" s="74"/>
      <c r="K47" s="79"/>
      <c r="L47" s="73"/>
      <c r="M47" s="74"/>
      <c r="N47" s="35" t="s">
        <v>17</v>
      </c>
      <c r="O47" s="63"/>
    </row>
    <row r="48" spans="2:33" ht="15.75" customHeight="1" x14ac:dyDescent="0.2">
      <c r="B48" s="93"/>
      <c r="C48" s="67"/>
      <c r="D48" s="15" t="s">
        <v>18</v>
      </c>
      <c r="E48" s="87" t="s">
        <v>19</v>
      </c>
      <c r="F48" s="88"/>
      <c r="G48" s="82"/>
      <c r="H48" s="83"/>
      <c r="I48" s="82"/>
      <c r="J48" s="83"/>
      <c r="K48" s="97"/>
      <c r="L48" s="82"/>
      <c r="M48" s="83"/>
      <c r="N48" s="35" t="s">
        <v>20</v>
      </c>
      <c r="O48" s="63"/>
    </row>
    <row r="49" spans="2:16" ht="15.75" customHeight="1" x14ac:dyDescent="0.2">
      <c r="B49" s="93"/>
      <c r="C49" s="67"/>
      <c r="D49" s="15" t="s">
        <v>21</v>
      </c>
      <c r="E49" s="87" t="s">
        <v>22</v>
      </c>
      <c r="F49" s="88"/>
      <c r="G49" s="98"/>
      <c r="H49" s="72"/>
      <c r="I49" s="71"/>
      <c r="J49" s="72"/>
      <c r="K49" s="71"/>
      <c r="L49" s="71"/>
      <c r="M49" s="72"/>
      <c r="N49" s="34" t="s">
        <v>14</v>
      </c>
      <c r="O49" s="62"/>
    </row>
    <row r="50" spans="2:16" ht="15.75" customHeight="1" x14ac:dyDescent="0.2">
      <c r="B50" s="93"/>
      <c r="C50" s="68"/>
      <c r="D50" s="17" t="s">
        <v>23</v>
      </c>
      <c r="E50" s="87" t="s">
        <v>24</v>
      </c>
      <c r="F50" s="88"/>
      <c r="G50" s="73"/>
      <c r="H50" s="74"/>
      <c r="I50" s="73"/>
      <c r="J50" s="74"/>
      <c r="K50" s="79"/>
      <c r="L50" s="73"/>
      <c r="M50" s="74"/>
      <c r="N50" s="35" t="s">
        <v>17</v>
      </c>
      <c r="O50" s="63"/>
    </row>
    <row r="51" spans="2:16" ht="15.75" customHeight="1" thickBot="1" x14ac:dyDescent="0.25">
      <c r="B51" s="100"/>
      <c r="C51" s="3"/>
      <c r="D51" s="3"/>
      <c r="E51" s="69"/>
      <c r="F51" s="70"/>
      <c r="G51" s="75"/>
      <c r="H51" s="76"/>
      <c r="I51" s="75"/>
      <c r="J51" s="76"/>
      <c r="K51" s="80"/>
      <c r="L51" s="75"/>
      <c r="M51" s="76"/>
      <c r="N51" s="36" t="s">
        <v>20</v>
      </c>
      <c r="O51" s="64"/>
    </row>
    <row r="52" spans="2:16" ht="18" customHeight="1" x14ac:dyDescent="0.2">
      <c r="O52" s="7" t="s">
        <v>25</v>
      </c>
      <c r="P52" s="7"/>
    </row>
    <row r="53" spans="2:16" ht="18" customHeight="1" x14ac:dyDescent="0.2">
      <c r="B53" s="11" t="s">
        <v>26</v>
      </c>
      <c r="O53" s="7" t="s">
        <v>27</v>
      </c>
      <c r="P53" s="7"/>
    </row>
    <row r="54" spans="2:16" ht="18" customHeight="1" x14ac:dyDescent="0.2">
      <c r="O54" s="7" t="s">
        <v>28</v>
      </c>
      <c r="P54" s="7"/>
    </row>
    <row r="56" spans="2:16" ht="12.75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114">
    <mergeCell ref="C9:F9"/>
    <mergeCell ref="K22:K24"/>
    <mergeCell ref="K31:K33"/>
    <mergeCell ref="E37:F37"/>
    <mergeCell ref="K46:K48"/>
    <mergeCell ref="I13:J15"/>
    <mergeCell ref="G22:H24"/>
    <mergeCell ref="E47:F47"/>
    <mergeCell ref="E21:F21"/>
    <mergeCell ref="K34:K36"/>
    <mergeCell ref="E28:F28"/>
    <mergeCell ref="K16:K18"/>
    <mergeCell ref="E30:F30"/>
    <mergeCell ref="G19:H21"/>
    <mergeCell ref="G34:H36"/>
    <mergeCell ref="G28:H30"/>
    <mergeCell ref="I28:J30"/>
    <mergeCell ref="E11:F11"/>
    <mergeCell ref="G9:H9"/>
    <mergeCell ref="E18:F18"/>
    <mergeCell ref="I9:J9"/>
    <mergeCell ref="L6:O6"/>
    <mergeCell ref="K13:K15"/>
    <mergeCell ref="B46:B51"/>
    <mergeCell ref="E39:F39"/>
    <mergeCell ref="E44:F44"/>
    <mergeCell ref="K28:K30"/>
    <mergeCell ref="E20:F20"/>
    <mergeCell ref="E29:F29"/>
    <mergeCell ref="K25:K27"/>
    <mergeCell ref="E13:F13"/>
    <mergeCell ref="I22:J24"/>
    <mergeCell ref="E31:F31"/>
    <mergeCell ref="L43:M45"/>
    <mergeCell ref="E15:F15"/>
    <mergeCell ref="E46:F46"/>
    <mergeCell ref="I37:J39"/>
    <mergeCell ref="B10:B15"/>
    <mergeCell ref="L9:M9"/>
    <mergeCell ref="N9:O9"/>
    <mergeCell ref="L10:M12"/>
    <mergeCell ref="K40:K42"/>
    <mergeCell ref="E32:F32"/>
    <mergeCell ref="L25:M27"/>
    <mergeCell ref="E41:F41"/>
    <mergeCell ref="G49:H51"/>
    <mergeCell ref="E26:F26"/>
    <mergeCell ref="L34:M36"/>
    <mergeCell ref="E16:F16"/>
    <mergeCell ref="E25:F25"/>
    <mergeCell ref="K43:K45"/>
    <mergeCell ref="L22:M24"/>
    <mergeCell ref="L37:M39"/>
    <mergeCell ref="K19:K21"/>
    <mergeCell ref="I49:J51"/>
    <mergeCell ref="G16:H18"/>
    <mergeCell ref="E50:F50"/>
    <mergeCell ref="G25:H27"/>
    <mergeCell ref="I34:J36"/>
    <mergeCell ref="G43:H45"/>
    <mergeCell ref="G31:H33"/>
    <mergeCell ref="I31:J33"/>
    <mergeCell ref="G40:H42"/>
    <mergeCell ref="E43:F43"/>
    <mergeCell ref="I40:J42"/>
    <mergeCell ref="E24:F24"/>
    <mergeCell ref="E33:F33"/>
    <mergeCell ref="E42:F42"/>
    <mergeCell ref="E17:F17"/>
    <mergeCell ref="B34:B39"/>
    <mergeCell ref="B28:B33"/>
    <mergeCell ref="I10:J12"/>
    <mergeCell ref="B22:B27"/>
    <mergeCell ref="E35:F35"/>
    <mergeCell ref="E10:F10"/>
    <mergeCell ref="E19:F19"/>
    <mergeCell ref="E45:F45"/>
    <mergeCell ref="G46:H48"/>
    <mergeCell ref="I46:J48"/>
    <mergeCell ref="E23:F23"/>
    <mergeCell ref="E14:F14"/>
    <mergeCell ref="E48:F48"/>
    <mergeCell ref="K37:K39"/>
    <mergeCell ref="L16:M18"/>
    <mergeCell ref="K10:K12"/>
    <mergeCell ref="G13:H15"/>
    <mergeCell ref="E38:F38"/>
    <mergeCell ref="G37:H39"/>
    <mergeCell ref="E40:F40"/>
    <mergeCell ref="L13:M15"/>
    <mergeCell ref="E51:F51"/>
    <mergeCell ref="L19:M21"/>
    <mergeCell ref="B2:O2"/>
    <mergeCell ref="K49:K51"/>
    <mergeCell ref="L28:M30"/>
    <mergeCell ref="G10:H12"/>
    <mergeCell ref="I16:J18"/>
    <mergeCell ref="E34:F34"/>
    <mergeCell ref="I25:J27"/>
    <mergeCell ref="I43:J45"/>
    <mergeCell ref="E49:F49"/>
    <mergeCell ref="E27:F27"/>
    <mergeCell ref="E36:F36"/>
    <mergeCell ref="L5:O5"/>
    <mergeCell ref="B40:B45"/>
    <mergeCell ref="L31:M33"/>
    <mergeCell ref="L4:O4"/>
    <mergeCell ref="L46:M48"/>
    <mergeCell ref="I19:J21"/>
    <mergeCell ref="E22:F22"/>
    <mergeCell ref="L40:M42"/>
    <mergeCell ref="L49:M51"/>
    <mergeCell ref="E12:F12"/>
    <mergeCell ref="B16:B21"/>
  </mergeCells>
  <phoneticPr fontId="1"/>
  <conditionalFormatting sqref="C10:C14">
    <cfRule type="expression" dxfId="153" priority="5">
      <formula>AND(OR(LEN(TRIM(SUBSTITUTE($G$10,"　","")))&gt;0,LEN(TRIM(SUBSTITUTE($G$13,"　","")))&gt;0),COUNTIF($C$10:$C$14,"○")=0)</formula>
    </cfRule>
    <cfRule type="expression" dxfId="152" priority="8">
      <formula>AND(COUNTIF($C$10:$C$14,"○")&gt;1,C10="○")</formula>
    </cfRule>
    <cfRule type="expression" dxfId="151" priority="9">
      <formula>AND($AG$10=TRUE,C10="○")</formula>
    </cfRule>
  </conditionalFormatting>
  <conditionalFormatting sqref="C16:C20">
    <cfRule type="expression" dxfId="150" priority="19">
      <formula>AND(COUNTIF($C$16:$C$20,"○")&gt;1,C16="○")</formula>
    </cfRule>
    <cfRule type="expression" dxfId="149" priority="16">
      <formula>AND(OR(LEN(TRIM(SUBSTITUTE($G$16,"　","")))&gt;0,LEN(TRIM(SUBSTITUTE($G$19,"　","")))&gt;0),COUNTIF($C$16:$C$20,"○")=0)</formula>
    </cfRule>
    <cfRule type="expression" dxfId="148" priority="20">
      <formula>AND($AG$16=TRUE,C16="○")</formula>
    </cfRule>
  </conditionalFormatting>
  <conditionalFormatting sqref="C22:C26">
    <cfRule type="expression" dxfId="147" priority="31">
      <formula>AND($AG$22=TRUE,C22="○")</formula>
    </cfRule>
    <cfRule type="expression" dxfId="146" priority="30">
      <formula>AND(COUNTIF($C$22:$C$26,"○")&gt;1,C22="○")</formula>
    </cfRule>
    <cfRule type="expression" dxfId="145" priority="27">
      <formula>AND(OR(LEN(TRIM(SUBSTITUTE($G$22,"　","")))&gt;0,LEN(TRIM(SUBSTITUTE($G$25,"　","")))&gt;0),COUNTIF($C$22:$C$26,"○")=0)</formula>
    </cfRule>
  </conditionalFormatting>
  <conditionalFormatting sqref="C28:C32">
    <cfRule type="expression" dxfId="144" priority="42">
      <formula>AND($AG$28=TRUE,C28="○")</formula>
    </cfRule>
    <cfRule type="expression" dxfId="143" priority="41">
      <formula>AND(COUNTIF($C$28:$C$32,"○")&gt;1,C28="○")</formula>
    </cfRule>
    <cfRule type="expression" dxfId="142" priority="38">
      <formula>AND(OR(LEN(TRIM(SUBSTITUTE($G$28,"　","")))&gt;0,LEN(TRIM(SUBSTITUTE($G$31,"　","")))&gt;0),COUNTIF($C$28:$C$32,"○")=0)</formula>
    </cfRule>
  </conditionalFormatting>
  <conditionalFormatting sqref="C34:C38">
    <cfRule type="expression" dxfId="141" priority="53">
      <formula>AND($AG$34=TRUE,C34="○")</formula>
    </cfRule>
    <cfRule type="expression" dxfId="140" priority="52">
      <formula>AND(COUNTIF($C$34:$C$38,"○")&gt;1,C34="○")</formula>
    </cfRule>
    <cfRule type="expression" dxfId="139" priority="49">
      <formula>AND(OR(LEN(TRIM(SUBSTITUTE($G$34,"　","")))&gt;0,LEN(TRIM(SUBSTITUTE($G$37,"　","")))&gt;0),COUNTIF($C$34:$C$38,"○")=0)</formula>
    </cfRule>
  </conditionalFormatting>
  <conditionalFormatting sqref="C40:C44">
    <cfRule type="expression" dxfId="138" priority="60">
      <formula>AND(OR(LEN(TRIM(SUBSTITUTE($G$40,"　","")))&gt;0,LEN(TRIM(SUBSTITUTE($G$43,"　","")))&gt;0),COUNTIF($C$40:$C$44,"○")=0)</formula>
    </cfRule>
    <cfRule type="expression" dxfId="137" priority="64">
      <formula>AND($AG$40=TRUE,C40="○")</formula>
    </cfRule>
    <cfRule type="expression" dxfId="136" priority="63">
      <formula>AND(COUNTIF($C$40:$C$44,"○")&gt;1,C40="○")</formula>
    </cfRule>
  </conditionalFormatting>
  <conditionalFormatting sqref="C46:C50">
    <cfRule type="expression" dxfId="135" priority="71">
      <formula>AND(OR(LEN(TRIM(SUBSTITUTE($G$46,"　","")))&gt;0,LEN(TRIM(SUBSTITUTE($G$49,"　","")))&gt;0),COUNTIF($C$46:$C$50,"○")=0)</formula>
    </cfRule>
    <cfRule type="expression" dxfId="134" priority="74">
      <formula>AND(COUNTIF($C$46:$C$50,"○")&gt;1,C46="○")</formula>
    </cfRule>
    <cfRule type="expression" dxfId="133" priority="75">
      <formula>AND($AG$46=TRUE,C46="○")</formula>
    </cfRule>
  </conditionalFormatting>
  <conditionalFormatting sqref="G10">
    <cfRule type="expression" dxfId="132" priority="1">
      <formula>AND(OR(LEN(TRIM(SUBSTITUTE($G$10,"　","")))&gt;0,LEN(TRIM(SUBSTITUTE($G$13,"　","")))&gt;0),NOT(LEN(TRIM(SUBSTITUTE($G$10,"　","")))&gt;0))</formula>
    </cfRule>
  </conditionalFormatting>
  <conditionalFormatting sqref="G13">
    <cfRule type="expression" dxfId="131" priority="2">
      <formula>AND(OR(LEN(TRIM(SUBSTITUTE($G$10,"　","")))&gt;0,LEN(TRIM(SUBSTITUTE($G$13,"　","")))&gt;0),NOT(LEN(TRIM(SUBSTITUTE($G$13,"　","")))&gt;0))</formula>
    </cfRule>
  </conditionalFormatting>
  <conditionalFormatting sqref="G16">
    <cfRule type="expression" dxfId="130" priority="12">
      <formula>AND(OR(LEN(TRIM(SUBSTITUTE($G$16,"　","")))&gt;0,LEN(TRIM(SUBSTITUTE($G$19,"　","")))&gt;0),NOT(LEN(TRIM(SUBSTITUTE($G$16,"　","")))&gt;0))</formula>
    </cfRule>
  </conditionalFormatting>
  <conditionalFormatting sqref="G19">
    <cfRule type="expression" dxfId="129" priority="13">
      <formula>AND(OR(LEN(TRIM(SUBSTITUTE($G$16,"　","")))&gt;0,LEN(TRIM(SUBSTITUTE($G$19,"　","")))&gt;0),NOT(LEN(TRIM(SUBSTITUTE($G$19,"　","")))&gt;0))</formula>
    </cfRule>
  </conditionalFormatting>
  <conditionalFormatting sqref="G22">
    <cfRule type="expression" dxfId="128" priority="23">
      <formula>AND(OR(LEN(TRIM(SUBSTITUTE($G$22,"　","")))&gt;0,LEN(TRIM(SUBSTITUTE($G$25,"　","")))&gt;0),NOT(LEN(TRIM(SUBSTITUTE($G$22,"　","")))&gt;0))</formula>
    </cfRule>
  </conditionalFormatting>
  <conditionalFormatting sqref="G25">
    <cfRule type="expression" dxfId="127" priority="24">
      <formula>AND(OR(LEN(TRIM(SUBSTITUTE($G$22,"　","")))&gt;0,LEN(TRIM(SUBSTITUTE($G$25,"　","")))&gt;0),NOT(LEN(TRIM(SUBSTITUTE($G$25,"　","")))&gt;0))</formula>
    </cfRule>
  </conditionalFormatting>
  <conditionalFormatting sqref="G28">
    <cfRule type="expression" dxfId="126" priority="34">
      <formula>AND(OR(LEN(TRIM(SUBSTITUTE($G$28,"　","")))&gt;0,LEN(TRIM(SUBSTITUTE($G$31,"　","")))&gt;0),NOT(LEN(TRIM(SUBSTITUTE($G$28,"　","")))&gt;0))</formula>
    </cfRule>
  </conditionalFormatting>
  <conditionalFormatting sqref="G31">
    <cfRule type="expression" dxfId="125" priority="35">
      <formula>AND(OR(LEN(TRIM(SUBSTITUTE($G$28,"　","")))&gt;0,LEN(TRIM(SUBSTITUTE($G$31,"　","")))&gt;0),NOT(LEN(TRIM(SUBSTITUTE($G$31,"　","")))&gt;0))</formula>
    </cfRule>
  </conditionalFormatting>
  <conditionalFormatting sqref="G34">
    <cfRule type="expression" dxfId="124" priority="45">
      <formula>AND(OR(LEN(TRIM(SUBSTITUTE($G$34,"　","")))&gt;0,LEN(TRIM(SUBSTITUTE($G$37,"　","")))&gt;0),NOT(LEN(TRIM(SUBSTITUTE($G$34,"　","")))&gt;0))</formula>
    </cfRule>
  </conditionalFormatting>
  <conditionalFormatting sqref="G37">
    <cfRule type="expression" dxfId="123" priority="46">
      <formula>AND(OR(LEN(TRIM(SUBSTITUTE($G$34,"　","")))&gt;0,LEN(TRIM(SUBSTITUTE($G$37,"　","")))&gt;0),NOT(LEN(TRIM(SUBSTITUTE($G$37,"　","")))&gt;0))</formula>
    </cfRule>
  </conditionalFormatting>
  <conditionalFormatting sqref="G40">
    <cfRule type="expression" dxfId="122" priority="56">
      <formula>AND(OR(LEN(TRIM(SUBSTITUTE($G$40,"　","")))&gt;0,LEN(TRIM(SUBSTITUTE($G$43,"　","")))&gt;0),NOT(LEN(TRIM(SUBSTITUTE($G$40,"　","")))&gt;0))</formula>
    </cfRule>
  </conditionalFormatting>
  <conditionalFormatting sqref="G43">
    <cfRule type="expression" dxfId="121" priority="57">
      <formula>AND(OR(LEN(TRIM(SUBSTITUTE($G$40,"　","")))&gt;0,LEN(TRIM(SUBSTITUTE($G$43,"　","")))&gt;0),NOT(LEN(TRIM(SUBSTITUTE($G$43,"　","")))&gt;0))</formula>
    </cfRule>
  </conditionalFormatting>
  <conditionalFormatting sqref="G46">
    <cfRule type="expression" dxfId="120" priority="67">
      <formula>AND(OR(LEN(TRIM(SUBSTITUTE($G$46,"　","")))&gt;0,LEN(TRIM(SUBSTITUTE($G$49,"　","")))&gt;0),NOT(LEN(TRIM(SUBSTITUTE($G$46,"　","")))&gt;0))</formula>
    </cfRule>
  </conditionalFormatting>
  <conditionalFormatting sqref="G49">
    <cfRule type="expression" dxfId="119" priority="68">
      <formula>AND(OR(LEN(TRIM(SUBSTITUTE($G$46,"　","")))&gt;0,LEN(TRIM(SUBSTITUTE($G$49,"　","")))&gt;0),NOT(LEN(TRIM(SUBSTITUTE($G$49,"　","")))&gt;0))</formula>
    </cfRule>
  </conditionalFormatting>
  <conditionalFormatting sqref="K10">
    <cfRule type="expression" dxfId="118" priority="3">
      <formula>AND(OR(LEN(TRIM(SUBSTITUTE($G$10,"　","")))&gt;0,LEN(TRIM(SUBSTITUTE($G$13,"　","")))&gt;0),NOT(LEN(TRIM(SUBSTITUTE($K$10,"　","")))&gt;0))</formula>
    </cfRule>
    <cfRule type="expression" dxfId="117" priority="6">
      <formula>AND(LEN(TRIM(SUBSTITUTE($K$10,"　","")))&gt;0,$AC$10&lt;35)</formula>
    </cfRule>
  </conditionalFormatting>
  <conditionalFormatting sqref="K13">
    <cfRule type="expression" dxfId="116" priority="4">
      <formula>AND(OR(LEN(TRIM(SUBSTITUTE($G$10,"　","")))&gt;0,LEN(TRIM(SUBSTITUTE($G$13,"　","")))&gt;0),NOT(LEN(TRIM(SUBSTITUTE($K$13,"　","")))&gt;0))</formula>
    </cfRule>
    <cfRule type="expression" dxfId="115" priority="7">
      <formula>AND(LEN(TRIM(SUBSTITUTE($K$13,"　","")))&gt;0,$AD$10&lt;35)</formula>
    </cfRule>
  </conditionalFormatting>
  <conditionalFormatting sqref="K16">
    <cfRule type="expression" dxfId="114" priority="17">
      <formula>AND(LEN(TRIM(SUBSTITUTE($K$16,"　","")))&gt;0,$AC$16&lt;35)</formula>
    </cfRule>
    <cfRule type="expression" dxfId="113" priority="14">
      <formula>AND(OR(LEN(TRIM(SUBSTITUTE($G$16,"　","")))&gt;0,LEN(TRIM(SUBSTITUTE($G$19,"　","")))&gt;0),NOT(LEN(TRIM(SUBSTITUTE($K$16,"　","")))&gt;0))</formula>
    </cfRule>
  </conditionalFormatting>
  <conditionalFormatting sqref="K19">
    <cfRule type="expression" dxfId="112" priority="18">
      <formula>AND(LEN(TRIM(SUBSTITUTE($K$19,"　","")))&gt;0,$AD$16&lt;35)</formula>
    </cfRule>
    <cfRule type="expression" dxfId="111" priority="15">
      <formula>AND(OR(LEN(TRIM(SUBSTITUTE($G$16,"　","")))&gt;0,LEN(TRIM(SUBSTITUTE($G$19,"　","")))&gt;0),NOT(LEN(TRIM(SUBSTITUTE($K$19,"　","")))&gt;0))</formula>
    </cfRule>
  </conditionalFormatting>
  <conditionalFormatting sqref="K22">
    <cfRule type="expression" dxfId="110" priority="28">
      <formula>AND(LEN(TRIM(SUBSTITUTE($K$22,"　","")))&gt;0,$AC$22&lt;35)</formula>
    </cfRule>
    <cfRule type="expression" dxfId="109" priority="25">
      <formula>AND(OR(LEN(TRIM(SUBSTITUTE($G$22,"　","")))&gt;0,LEN(TRIM(SUBSTITUTE($G$25,"　","")))&gt;0),NOT(LEN(TRIM(SUBSTITUTE($K$22,"　","")))&gt;0))</formula>
    </cfRule>
  </conditionalFormatting>
  <conditionalFormatting sqref="K25">
    <cfRule type="expression" dxfId="108" priority="29">
      <formula>AND(LEN(TRIM(SUBSTITUTE($K$25,"　","")))&gt;0,$AD$22&lt;35)</formula>
    </cfRule>
    <cfRule type="expression" dxfId="107" priority="26">
      <formula>AND(OR(LEN(TRIM(SUBSTITUTE($G$22,"　","")))&gt;0,LEN(TRIM(SUBSTITUTE($G$25,"　","")))&gt;0),NOT(LEN(TRIM(SUBSTITUTE($K$25,"　","")))&gt;0))</formula>
    </cfRule>
  </conditionalFormatting>
  <conditionalFormatting sqref="K28">
    <cfRule type="expression" dxfId="106" priority="36">
      <formula>AND(OR(LEN(TRIM(SUBSTITUTE($G$28,"　","")))&gt;0,LEN(TRIM(SUBSTITUTE($G$31,"　","")))&gt;0),NOT(LEN(TRIM(SUBSTITUTE($K$28,"　","")))&gt;0))</formula>
    </cfRule>
    <cfRule type="expression" dxfId="105" priority="39">
      <formula>AND(LEN(TRIM(SUBSTITUTE($K$28,"　","")))&gt;0,$AC$28&lt;35)</formula>
    </cfRule>
  </conditionalFormatting>
  <conditionalFormatting sqref="K31">
    <cfRule type="expression" dxfId="104" priority="40">
      <formula>AND(LEN(TRIM(SUBSTITUTE($K$31,"　","")))&gt;0,$AD$28&lt;35)</formula>
    </cfRule>
    <cfRule type="expression" dxfId="103" priority="37">
      <formula>AND(OR(LEN(TRIM(SUBSTITUTE($G$28,"　","")))&gt;0,LEN(TRIM(SUBSTITUTE($G$31,"　","")))&gt;0),NOT(LEN(TRIM(SUBSTITUTE($K$31,"　","")))&gt;0))</formula>
    </cfRule>
  </conditionalFormatting>
  <conditionalFormatting sqref="K34">
    <cfRule type="expression" dxfId="102" priority="50">
      <formula>AND(LEN(TRIM(SUBSTITUTE($K$34,"　","")))&gt;0,$AC$34&lt;35)</formula>
    </cfRule>
    <cfRule type="expression" dxfId="101" priority="47">
      <formula>AND(OR(LEN(TRIM(SUBSTITUTE($G$34,"　","")))&gt;0,LEN(TRIM(SUBSTITUTE($G$37,"　","")))&gt;0),NOT(LEN(TRIM(SUBSTITUTE($K$34,"　","")))&gt;0))</formula>
    </cfRule>
  </conditionalFormatting>
  <conditionalFormatting sqref="K37">
    <cfRule type="expression" dxfId="100" priority="51">
      <formula>AND(LEN(TRIM(SUBSTITUTE($K$37,"　","")))&gt;0,$AD$34&lt;35)</formula>
    </cfRule>
    <cfRule type="expression" dxfId="99" priority="48">
      <formula>AND(OR(LEN(TRIM(SUBSTITUTE($G$34,"　","")))&gt;0,LEN(TRIM(SUBSTITUTE($G$37,"　","")))&gt;0),NOT(LEN(TRIM(SUBSTITUTE($K$37,"　","")))&gt;0))</formula>
    </cfRule>
  </conditionalFormatting>
  <conditionalFormatting sqref="K40">
    <cfRule type="expression" dxfId="98" priority="58">
      <formula>AND(OR(LEN(TRIM(SUBSTITUTE($G$40,"　","")))&gt;0,LEN(TRIM(SUBSTITUTE($G$43,"　","")))&gt;0),NOT(LEN(TRIM(SUBSTITUTE($K$40,"　","")))&gt;0))</formula>
    </cfRule>
    <cfRule type="expression" dxfId="97" priority="61">
      <formula>AND(LEN(TRIM(SUBSTITUTE($K$40,"　","")))&gt;0,$AC$40&lt;35)</formula>
    </cfRule>
  </conditionalFormatting>
  <conditionalFormatting sqref="K43">
    <cfRule type="expression" dxfId="96" priority="62">
      <formula>AND(LEN(TRIM(SUBSTITUTE($K$43,"　","")))&gt;0,$AD$40&lt;35)</formula>
    </cfRule>
    <cfRule type="expression" dxfId="95" priority="59">
      <formula>AND(OR(LEN(TRIM(SUBSTITUTE($G$40,"　","")))&gt;0,LEN(TRIM(SUBSTITUTE($G$43,"　","")))&gt;0),NOT(LEN(TRIM(SUBSTITUTE($K$43,"　","")))&gt;0))</formula>
    </cfRule>
  </conditionalFormatting>
  <conditionalFormatting sqref="K46">
    <cfRule type="expression" dxfId="94" priority="69">
      <formula>AND(OR(LEN(TRIM(SUBSTITUTE($G$46,"　","")))&gt;0,LEN(TRIM(SUBSTITUTE($G$49,"　","")))&gt;0),NOT(LEN(TRIM(SUBSTITUTE($K$46,"　","")))&gt;0))</formula>
    </cfRule>
    <cfRule type="expression" dxfId="93" priority="72">
      <formula>AND(LEN(TRIM(SUBSTITUTE($K$46,"　","")))&gt;0,$AC$46&lt;35)</formula>
    </cfRule>
  </conditionalFormatting>
  <conditionalFormatting sqref="K49">
    <cfRule type="expression" dxfId="92" priority="70">
      <formula>AND(OR(LEN(TRIM(SUBSTITUTE($G$46,"　","")))&gt;0,LEN(TRIM(SUBSTITUTE($G$49,"　","")))&gt;0),NOT(LEN(TRIM(SUBSTITUTE($K$49,"　","")))&gt;0))</formula>
    </cfRule>
    <cfRule type="expression" dxfId="91" priority="73">
      <formula>AND(LEN(TRIM(SUBSTITUTE($K$49,"　","")))&gt;0,$AD$46&lt;35)</formula>
    </cfRule>
  </conditionalFormatting>
  <conditionalFormatting sqref="O10:O12">
    <cfRule type="expression" dxfId="90" priority="10">
      <formula>AND(COUNTIF($O$10:$O$12,"○")&gt;1,O10="○")</formula>
    </cfRule>
  </conditionalFormatting>
  <conditionalFormatting sqref="O13:O15">
    <cfRule type="expression" dxfId="89" priority="11">
      <formula>AND(COUNTIF($O$13:$O$15,"○")&gt;1,O13="○")</formula>
    </cfRule>
  </conditionalFormatting>
  <conditionalFormatting sqref="O16:O18">
    <cfRule type="expression" dxfId="88" priority="21">
      <formula>AND(COUNTIF($O$16:$O$18,"○")&gt;1,O16="○")</formula>
    </cfRule>
  </conditionalFormatting>
  <conditionalFormatting sqref="O19:O21">
    <cfRule type="expression" dxfId="87" priority="22">
      <formula>AND(COUNTIF($O$19:$O$21,"○")&gt;1,O19="○")</formula>
    </cfRule>
  </conditionalFormatting>
  <conditionalFormatting sqref="O22:O24">
    <cfRule type="expression" dxfId="86" priority="32">
      <formula>AND(COUNTIF($O$22:$O$24,"○")&gt;1,O22="○")</formula>
    </cfRule>
  </conditionalFormatting>
  <conditionalFormatting sqref="O25:O27">
    <cfRule type="expression" dxfId="85" priority="33">
      <formula>AND(COUNTIF($O$25:$O$27,"○")&gt;1,O25="○")</formula>
    </cfRule>
  </conditionalFormatting>
  <conditionalFormatting sqref="O28:O30">
    <cfRule type="expression" dxfId="84" priority="43">
      <formula>AND(COUNTIF($O$28:$O$30,"○")&gt;1,O28="○")</formula>
    </cfRule>
  </conditionalFormatting>
  <conditionalFormatting sqref="O31:O33">
    <cfRule type="expression" dxfId="83" priority="44">
      <formula>AND(COUNTIF($O$31:$O$33,"○")&gt;1,O31="○")</formula>
    </cfRule>
  </conditionalFormatting>
  <conditionalFormatting sqref="O34:O36">
    <cfRule type="expression" dxfId="82" priority="54">
      <formula>AND(COUNTIF($O$34:$O$36,"○")&gt;1,O34="○")</formula>
    </cfRule>
  </conditionalFormatting>
  <conditionalFormatting sqref="O37:O39">
    <cfRule type="expression" dxfId="81" priority="55">
      <formula>AND(COUNTIF($O$37:$O$39,"○")&gt;1,O37="○")</formula>
    </cfRule>
  </conditionalFormatting>
  <conditionalFormatting sqref="O40:O42">
    <cfRule type="expression" dxfId="80" priority="65">
      <formula>AND(COUNTIF($O$40:$O$42,"○")&gt;1,O40="○")</formula>
    </cfRule>
  </conditionalFormatting>
  <conditionalFormatting sqref="O43:O45">
    <cfRule type="expression" dxfId="79" priority="66">
      <formula>AND(COUNTIF($O$43:$O$45,"○")&gt;1,O43="○")</formula>
    </cfRule>
  </conditionalFormatting>
  <conditionalFormatting sqref="O46:O48">
    <cfRule type="expression" dxfId="78" priority="76">
      <formula>AND(COUNTIF($O$46:$O$48,"○")&gt;1,O46="○")</formula>
    </cfRule>
  </conditionalFormatting>
  <conditionalFormatting sqref="O49:O51">
    <cfRule type="expression" dxfId="77" priority="77">
      <formula>AND(COUNTIF($O$49:$O$51,"○")&gt;1,O49="○")</formula>
    </cfRule>
  </conditionalFormatting>
  <pageMargins left="0.39370078740157483" right="0.19685039370078741" top="0.39370078740157483" bottom="0.19685039370078741" header="0.31496062992125978" footer="0.11811023622047249"/>
  <pageSetup paperSize="9" scale="97" orientation="portrait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errorTitle="入力エラー" error="区分は1つだけ○にしてください。" promptTitle="区分（○）" prompt="該当する区分の行で「○」を選択してください（1つのみ）。" xr:uid="{00000000-0002-0000-0100-000000000000}">
          <x14:formula1>
            <xm:f>_lists!$A$1:$A$2</xm:f>
          </x14:formula1>
          <xm:sqref>C10:C14 C16:C20 C22:C26 C28:C32 C34:C38 C40:C44 C46:C50</xm:sqref>
        </x14:dataValidation>
        <x14:dataValidation type="list" allowBlank="1" showInputMessage="1" errorTitle="入力エラー" error="選択は1つだけ○にしてください。" promptTitle="混合への参加（○）" prompt="該当する行で「○」を選択してください（1つのみ）。" xr:uid="{00000000-0002-0000-0100-000001000000}">
          <x14:formula1>
            <xm:f>_lists!$A$1:$A$2</xm:f>
          </x14:formula1>
          <xm:sqref>O10:O51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54"/>
  <sheetViews>
    <sheetView workbookViewId="0">
      <selection activeCell="H10" sqref="H10:I12"/>
    </sheetView>
  </sheetViews>
  <sheetFormatPr defaultRowHeight="13.2" x14ac:dyDescent="0.2"/>
  <cols>
    <col min="1" max="1" width="1.6640625" customWidth="1"/>
    <col min="2" max="4" width="3.77734375" customWidth="1"/>
    <col min="5" max="6" width="5.6640625" customWidth="1"/>
    <col min="7" max="7" width="3.77734375" customWidth="1"/>
    <col min="8" max="9" width="9.6640625" customWidth="1"/>
    <col min="10" max="11" width="7.6640625" customWidth="1"/>
    <col min="12" max="12" width="6" customWidth="1"/>
    <col min="13" max="14" width="8.77734375" customWidth="1"/>
    <col min="15" max="15" width="8.109375" customWidth="1"/>
    <col min="16" max="16" width="3.6640625" customWidth="1"/>
    <col min="27" max="33" width="13" hidden="1" customWidth="1"/>
  </cols>
  <sheetData>
    <row r="1" spans="2:33" ht="6" customHeight="1" x14ac:dyDescent="0.2"/>
    <row r="2" spans="2:33" ht="17.25" customHeight="1" x14ac:dyDescent="0.2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2:33" ht="9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3" ht="18" customHeight="1" x14ac:dyDescent="0.2">
      <c r="B4" s="4"/>
      <c r="C4" s="4"/>
      <c r="D4" s="4"/>
      <c r="E4" s="4"/>
      <c r="F4" s="4"/>
      <c r="G4" s="4"/>
      <c r="H4" s="37" t="s">
        <v>1</v>
      </c>
      <c r="I4" s="37"/>
      <c r="J4" s="37" t="s">
        <v>2</v>
      </c>
      <c r="K4" s="4"/>
      <c r="L4" s="89">
        <f>'１６参加明細書'!D12</f>
        <v>0</v>
      </c>
      <c r="M4" s="90"/>
      <c r="N4" s="90"/>
      <c r="O4" s="91"/>
    </row>
    <row r="5" spans="2:33" ht="18" customHeight="1" x14ac:dyDescent="0.2">
      <c r="B5" s="4"/>
      <c r="C5" s="4"/>
      <c r="D5" s="4"/>
      <c r="E5" s="4"/>
      <c r="F5" s="4"/>
      <c r="G5" s="4"/>
      <c r="H5" s="37"/>
      <c r="I5" s="37"/>
      <c r="J5" s="37" t="s">
        <v>3</v>
      </c>
      <c r="K5" s="4"/>
      <c r="L5" s="89">
        <f>'１６参加明細書'!D13</f>
        <v>0</v>
      </c>
      <c r="M5" s="90"/>
      <c r="N5" s="90"/>
      <c r="O5" s="91"/>
    </row>
    <row r="6" spans="2:33" ht="18" customHeight="1" x14ac:dyDescent="0.2">
      <c r="B6" s="4"/>
      <c r="C6" s="4"/>
      <c r="D6" s="4"/>
      <c r="E6" s="4"/>
      <c r="F6" s="4"/>
      <c r="G6" s="4"/>
      <c r="H6" s="37"/>
      <c r="I6" s="37"/>
      <c r="J6" s="37" t="s">
        <v>4</v>
      </c>
      <c r="K6" s="4"/>
      <c r="L6" s="89">
        <f>'１６参加明細書'!D16</f>
        <v>0</v>
      </c>
      <c r="M6" s="90"/>
      <c r="N6" s="90"/>
      <c r="O6" s="91"/>
    </row>
    <row r="7" spans="2:33" ht="18.75" customHeight="1" x14ac:dyDescent="0.25">
      <c r="B7" s="4"/>
      <c r="C7" s="18" t="s">
        <v>30</v>
      </c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33" ht="12" customHeight="1" thickBot="1" x14ac:dyDescent="0.25"/>
    <row r="9" spans="2:33" ht="26.25" customHeight="1" thickBot="1" x14ac:dyDescent="0.25">
      <c r="B9" s="61"/>
      <c r="C9" s="101" t="s">
        <v>6</v>
      </c>
      <c r="D9" s="105"/>
      <c r="E9" s="105"/>
      <c r="F9" s="102"/>
      <c r="G9" s="101" t="s">
        <v>7</v>
      </c>
      <c r="H9" s="105"/>
      <c r="I9" s="102"/>
      <c r="J9" s="101" t="s">
        <v>8</v>
      </c>
      <c r="K9" s="102"/>
      <c r="L9" s="12" t="s">
        <v>9</v>
      </c>
      <c r="M9" s="101" t="s">
        <v>10</v>
      </c>
      <c r="N9" s="102"/>
      <c r="O9" s="111" t="s">
        <v>31</v>
      </c>
      <c r="P9" s="104"/>
    </row>
    <row r="10" spans="2:33" ht="15.75" customHeight="1" x14ac:dyDescent="0.2">
      <c r="B10" s="92">
        <v>1</v>
      </c>
      <c r="C10" s="66"/>
      <c r="D10" s="13" t="s">
        <v>12</v>
      </c>
      <c r="E10" s="85" t="s">
        <v>13</v>
      </c>
      <c r="F10" s="86"/>
      <c r="G10" s="106" t="s">
        <v>32</v>
      </c>
      <c r="H10" s="84"/>
      <c r="I10" s="74"/>
      <c r="J10" s="81"/>
      <c r="K10" s="74"/>
      <c r="L10" s="81"/>
      <c r="M10" s="81"/>
      <c r="N10" s="74"/>
      <c r="O10" s="34" t="s">
        <v>14</v>
      </c>
      <c r="P10" s="62"/>
      <c r="AA10" t="str">
        <f>IF(COUNTIF($C$10:$C$14,"○")=1,INDEX($D$10:$D$14,MATCH("○",$C$10:$C$14,0)),"")</f>
        <v/>
      </c>
      <c r="AB10" t="b">
        <f>AND(LEN(TRIM(SUBSTITUTE($H$10,"　","")))&gt;0,LEN(TRIM(SUBSTITUTE($H$13,"　","")))&gt;0,LEN(TRIM(SUBSTITUTE($L$10,"　","")))&gt;0,LEN(TRIM(SUBSTITUTE($L$13,"　","")))&gt;0,COUNTIF($C$10:$C$14,"○")=1)</f>
        <v>0</v>
      </c>
      <c r="AC10">
        <f>IF(LEN(TRIM(SUBSTITUTE($L$10,"　","")))&gt;0,IFERROR(VALUE(SUBSTITUTE(SUBSTITUTE(SUBSTITUTE(SUBSTITUTE(SUBSTITUTE(SUBSTITUTE(SUBSTITUTE(SUBSTITUTE(SUBSTITUTE(SUBSTITUTE(SUBSTITUTE(SUBSTITUTE($L$10,"０","0"),"１","1"),"２","2"),"３","3"),"４","4"),"５","5"),"６","6"),"７","7"),"８","8"),"９","9"),"　","")," ","")),0),0)</f>
        <v>0</v>
      </c>
      <c r="AD10">
        <f>IF(LEN(TRIM(SUBSTITUTE($L$13,"　","")))&gt;0,IFERROR(VALUE(SUBSTITUTE(SUBSTITUTE(SUBSTITUTE(SUBSTITUTE(SUBSTITUTE(SUBSTITUTE(SUBSTITUTE(SUBSTITUTE(SUBSTITUTE(SUBSTITUTE(SUBSTITUTE(SUBSTITUTE($L$13,"０","0"),"１","1"),"２","2"),"３","3"),"４","4"),"５","5"),"６","6"),"７","7"),"８","8"),"９","9"),"　","")," ","")),0),0)</f>
        <v>0</v>
      </c>
      <c r="AE10">
        <f>$AC10+$AD10</f>
        <v>0</v>
      </c>
      <c r="AF10" t="str">
        <f>IF(IFERROR(MATCH("○",$C$10:$C$14,0),0)=0,"",IFERROR(VALUE(SUBSTITUTE(SUBSTITUTE(SUBSTITUTE(SUBSTITUTE(SUBSTITUTE(SUBSTITUTE(SUBSTITUTE(SUBSTITUTE(SUBSTITUTE(SUBSTITUTE(SUBSTITUTE(SUBSTITUTE(SUBSTITUTE(SUBSTITUTE(SUBSTITUTE(IF(IFERROR(MATCH("○",$C$10:$C$14,0),0)=0,"",INDEX($E$10:$E$14,IFERROR(MATCH("○",$C$10:$C$14,0),0))),"歳以上",""),"歳",""),"以上",""),"０","0"),"１","1"),"２","2"),"３","3"),"４","4"),"５","5"),"６","6"),"７","7"),"８","8"),"９","9"),"　","")," ","")),""))</f>
        <v/>
      </c>
      <c r="AG10" t="b">
        <f>AND($AB10,$AF10&lt;&gt;"",$AE10&lt;$AF10)</f>
        <v>0</v>
      </c>
    </row>
    <row r="11" spans="2:33" ht="15.75" customHeight="1" x14ac:dyDescent="0.2">
      <c r="B11" s="93"/>
      <c r="C11" s="67"/>
      <c r="D11" s="14" t="s">
        <v>15</v>
      </c>
      <c r="E11" s="87" t="s">
        <v>16</v>
      </c>
      <c r="F11" s="88"/>
      <c r="G11" s="107"/>
      <c r="H11" s="73"/>
      <c r="I11" s="74"/>
      <c r="J11" s="73"/>
      <c r="K11" s="74"/>
      <c r="L11" s="79"/>
      <c r="M11" s="73"/>
      <c r="N11" s="74"/>
      <c r="O11" s="35" t="s">
        <v>17</v>
      </c>
      <c r="P11" s="63"/>
    </row>
    <row r="12" spans="2:33" ht="15.75" customHeight="1" x14ac:dyDescent="0.2">
      <c r="B12" s="93"/>
      <c r="C12" s="67"/>
      <c r="D12" s="15" t="s">
        <v>18</v>
      </c>
      <c r="E12" s="87" t="s">
        <v>19</v>
      </c>
      <c r="F12" s="88"/>
      <c r="G12" s="108"/>
      <c r="H12" s="82"/>
      <c r="I12" s="83"/>
      <c r="J12" s="82"/>
      <c r="K12" s="83"/>
      <c r="L12" s="97"/>
      <c r="M12" s="82"/>
      <c r="N12" s="83"/>
      <c r="O12" s="35" t="s">
        <v>20</v>
      </c>
      <c r="P12" s="63"/>
    </row>
    <row r="13" spans="2:33" ht="15.75" customHeight="1" x14ac:dyDescent="0.2">
      <c r="B13" s="93"/>
      <c r="C13" s="67"/>
      <c r="D13" s="15" t="s">
        <v>21</v>
      </c>
      <c r="E13" s="87" t="s">
        <v>22</v>
      </c>
      <c r="F13" s="88"/>
      <c r="G13" s="109" t="s">
        <v>33</v>
      </c>
      <c r="H13" s="98"/>
      <c r="I13" s="72"/>
      <c r="J13" s="71"/>
      <c r="K13" s="72"/>
      <c r="L13" s="71"/>
      <c r="M13" s="71"/>
      <c r="N13" s="72"/>
      <c r="O13" s="34" t="s">
        <v>14</v>
      </c>
      <c r="P13" s="62"/>
    </row>
    <row r="14" spans="2:33" ht="15.75" customHeight="1" x14ac:dyDescent="0.2">
      <c r="B14" s="93"/>
      <c r="C14" s="68"/>
      <c r="D14" s="17" t="s">
        <v>23</v>
      </c>
      <c r="E14" s="87" t="s">
        <v>24</v>
      </c>
      <c r="F14" s="88"/>
      <c r="G14" s="107"/>
      <c r="H14" s="73"/>
      <c r="I14" s="74"/>
      <c r="J14" s="73"/>
      <c r="K14" s="74"/>
      <c r="L14" s="79"/>
      <c r="M14" s="73"/>
      <c r="N14" s="74"/>
      <c r="O14" s="35" t="s">
        <v>17</v>
      </c>
      <c r="P14" s="63"/>
    </row>
    <row r="15" spans="2:33" ht="15.75" customHeight="1" thickBot="1" x14ac:dyDescent="0.25">
      <c r="B15" s="94"/>
      <c r="C15" s="3"/>
      <c r="D15" s="3"/>
      <c r="E15" s="69"/>
      <c r="F15" s="70"/>
      <c r="G15" s="110"/>
      <c r="H15" s="75"/>
      <c r="I15" s="76"/>
      <c r="J15" s="75"/>
      <c r="K15" s="76"/>
      <c r="L15" s="80"/>
      <c r="M15" s="75"/>
      <c r="N15" s="76"/>
      <c r="O15" s="36" t="s">
        <v>20</v>
      </c>
      <c r="P15" s="64"/>
    </row>
    <row r="16" spans="2:33" ht="15.75" customHeight="1" x14ac:dyDescent="0.2">
      <c r="B16" s="92">
        <v>2</v>
      </c>
      <c r="C16" s="66"/>
      <c r="D16" s="13" t="s">
        <v>12</v>
      </c>
      <c r="E16" s="85" t="s">
        <v>13</v>
      </c>
      <c r="F16" s="86"/>
      <c r="G16" s="106" t="s">
        <v>32</v>
      </c>
      <c r="H16" s="84"/>
      <c r="I16" s="74"/>
      <c r="J16" s="81"/>
      <c r="K16" s="74"/>
      <c r="L16" s="81"/>
      <c r="M16" s="81"/>
      <c r="N16" s="74"/>
      <c r="O16" s="34" t="s">
        <v>14</v>
      </c>
      <c r="P16" s="62"/>
      <c r="AA16" t="str">
        <f>IF(COUNTIF($C$16:$C$20,"○")=1,INDEX($D$16:$D$20,MATCH("○",$C$16:$C$20,0)),"")</f>
        <v/>
      </c>
      <c r="AB16" t="b">
        <f>AND(LEN(TRIM(SUBSTITUTE($H$16,"　","")))&gt;0,LEN(TRIM(SUBSTITUTE($H$19,"　","")))&gt;0,LEN(TRIM(SUBSTITUTE($L$16,"　","")))&gt;0,LEN(TRIM(SUBSTITUTE($L$19,"　","")))&gt;0,COUNTIF($C$16:$C$20,"○")=1)</f>
        <v>0</v>
      </c>
      <c r="AC16">
        <f>IF(LEN(TRIM(SUBSTITUTE($L$16,"　","")))&gt;0,IFERROR(VALUE(SUBSTITUTE(SUBSTITUTE(SUBSTITUTE(SUBSTITUTE(SUBSTITUTE(SUBSTITUTE(SUBSTITUTE(SUBSTITUTE(SUBSTITUTE(SUBSTITUTE(SUBSTITUTE(SUBSTITUTE($L$16,"０","0"),"１","1"),"２","2"),"３","3"),"４","4"),"５","5"),"６","6"),"７","7"),"８","8"),"９","9"),"　","")," ","")),0),0)</f>
        <v>0</v>
      </c>
      <c r="AD16">
        <f>IF(LEN(TRIM(SUBSTITUTE($L$19,"　","")))&gt;0,IFERROR(VALUE(SUBSTITUTE(SUBSTITUTE(SUBSTITUTE(SUBSTITUTE(SUBSTITUTE(SUBSTITUTE(SUBSTITUTE(SUBSTITUTE(SUBSTITUTE(SUBSTITUTE(SUBSTITUTE(SUBSTITUTE($L$19,"０","0"),"１","1"),"２","2"),"３","3"),"４","4"),"５","5"),"６","6"),"７","7"),"８","8"),"９","9"),"　","")," ","")),0),0)</f>
        <v>0</v>
      </c>
      <c r="AE16">
        <f>$AC16+$AD16</f>
        <v>0</v>
      </c>
      <c r="AF16" t="str">
        <f>IF(IFERROR(MATCH("○",$C$16:$C$20,0),0)=0,"",IFERROR(VALUE(SUBSTITUTE(SUBSTITUTE(SUBSTITUTE(SUBSTITUTE(SUBSTITUTE(SUBSTITUTE(SUBSTITUTE(SUBSTITUTE(SUBSTITUTE(SUBSTITUTE(SUBSTITUTE(SUBSTITUTE(SUBSTITUTE(SUBSTITUTE(SUBSTITUTE(IF(IFERROR(MATCH("○",$C$16:$C$20,0),0)=0,"",INDEX($E$16:$E$20,IFERROR(MATCH("○",$C$16:$C$20,0),0))),"歳以上",""),"歳",""),"以上",""),"０","0"),"１","1"),"２","2"),"３","3"),"４","4"),"５","5"),"６","6"),"７","7"),"８","8"),"９","9"),"　","")," ","")),""))</f>
        <v/>
      </c>
      <c r="AG16" t="b">
        <f>AND($AB16,$AF16&lt;&gt;"",$AE16&lt;$AF16)</f>
        <v>0</v>
      </c>
    </row>
    <row r="17" spans="2:33" ht="15.75" customHeight="1" x14ac:dyDescent="0.2">
      <c r="B17" s="93"/>
      <c r="C17" s="67"/>
      <c r="D17" s="14" t="s">
        <v>15</v>
      </c>
      <c r="E17" s="87" t="s">
        <v>16</v>
      </c>
      <c r="F17" s="88"/>
      <c r="G17" s="107"/>
      <c r="H17" s="73"/>
      <c r="I17" s="74"/>
      <c r="J17" s="73"/>
      <c r="K17" s="74"/>
      <c r="L17" s="79"/>
      <c r="M17" s="73"/>
      <c r="N17" s="74"/>
      <c r="O17" s="35" t="s">
        <v>17</v>
      </c>
      <c r="P17" s="63"/>
    </row>
    <row r="18" spans="2:33" ht="15.75" customHeight="1" x14ac:dyDescent="0.2">
      <c r="B18" s="93"/>
      <c r="C18" s="67"/>
      <c r="D18" s="15" t="s">
        <v>18</v>
      </c>
      <c r="E18" s="87" t="s">
        <v>19</v>
      </c>
      <c r="F18" s="88"/>
      <c r="G18" s="108"/>
      <c r="H18" s="82"/>
      <c r="I18" s="83"/>
      <c r="J18" s="82"/>
      <c r="K18" s="83"/>
      <c r="L18" s="97"/>
      <c r="M18" s="82"/>
      <c r="N18" s="83"/>
      <c r="O18" s="35" t="s">
        <v>20</v>
      </c>
      <c r="P18" s="63"/>
    </row>
    <row r="19" spans="2:33" ht="15.75" customHeight="1" x14ac:dyDescent="0.2">
      <c r="B19" s="93"/>
      <c r="C19" s="67"/>
      <c r="D19" s="15" t="s">
        <v>21</v>
      </c>
      <c r="E19" s="87" t="s">
        <v>22</v>
      </c>
      <c r="F19" s="88"/>
      <c r="G19" s="109" t="s">
        <v>33</v>
      </c>
      <c r="H19" s="98"/>
      <c r="I19" s="72"/>
      <c r="J19" s="71"/>
      <c r="K19" s="72"/>
      <c r="L19" s="71"/>
      <c r="M19" s="71"/>
      <c r="N19" s="72"/>
      <c r="O19" s="34" t="s">
        <v>14</v>
      </c>
      <c r="P19" s="62"/>
    </row>
    <row r="20" spans="2:33" ht="15.75" customHeight="1" x14ac:dyDescent="0.2">
      <c r="B20" s="93"/>
      <c r="C20" s="68"/>
      <c r="D20" s="17" t="s">
        <v>23</v>
      </c>
      <c r="E20" s="87" t="s">
        <v>24</v>
      </c>
      <c r="F20" s="88"/>
      <c r="G20" s="107"/>
      <c r="H20" s="73"/>
      <c r="I20" s="74"/>
      <c r="J20" s="73"/>
      <c r="K20" s="74"/>
      <c r="L20" s="79"/>
      <c r="M20" s="73"/>
      <c r="N20" s="74"/>
      <c r="O20" s="35" t="s">
        <v>17</v>
      </c>
      <c r="P20" s="63"/>
    </row>
    <row r="21" spans="2:33" ht="15.75" customHeight="1" thickBot="1" x14ac:dyDescent="0.25">
      <c r="B21" s="94"/>
      <c r="C21" s="3"/>
      <c r="D21" s="3"/>
      <c r="E21" s="69"/>
      <c r="F21" s="70"/>
      <c r="G21" s="110"/>
      <c r="H21" s="75"/>
      <c r="I21" s="76"/>
      <c r="J21" s="75"/>
      <c r="K21" s="76"/>
      <c r="L21" s="80"/>
      <c r="M21" s="75"/>
      <c r="N21" s="76"/>
      <c r="O21" s="36" t="s">
        <v>20</v>
      </c>
      <c r="P21" s="64"/>
    </row>
    <row r="22" spans="2:33" ht="15.75" customHeight="1" x14ac:dyDescent="0.2">
      <c r="B22" s="92">
        <v>3</v>
      </c>
      <c r="C22" s="66"/>
      <c r="D22" s="13" t="s">
        <v>12</v>
      </c>
      <c r="E22" s="85" t="s">
        <v>13</v>
      </c>
      <c r="F22" s="86"/>
      <c r="G22" s="106" t="s">
        <v>32</v>
      </c>
      <c r="H22" s="84"/>
      <c r="I22" s="74"/>
      <c r="J22" s="81"/>
      <c r="K22" s="74"/>
      <c r="L22" s="81"/>
      <c r="M22" s="81"/>
      <c r="N22" s="74"/>
      <c r="O22" s="34" t="s">
        <v>14</v>
      </c>
      <c r="P22" s="62"/>
      <c r="AA22" t="str">
        <f>IF(COUNTIF($C$22:$C$26,"○")=1,INDEX($D$22:$D$26,MATCH("○",$C$22:$C$26,0)),"")</f>
        <v/>
      </c>
      <c r="AB22" t="b">
        <f>AND(LEN(TRIM(SUBSTITUTE($H$22,"　","")))&gt;0,LEN(TRIM(SUBSTITUTE($H$25,"　","")))&gt;0,LEN(TRIM(SUBSTITUTE($L$22,"　","")))&gt;0,LEN(TRIM(SUBSTITUTE($L$25,"　","")))&gt;0,COUNTIF($C$22:$C$26,"○")=1)</f>
        <v>0</v>
      </c>
      <c r="AC22">
        <f>IF(LEN(TRIM(SUBSTITUTE($L$22,"　","")))&gt;0,IFERROR(VALUE(SUBSTITUTE(SUBSTITUTE(SUBSTITUTE(SUBSTITUTE(SUBSTITUTE(SUBSTITUTE(SUBSTITUTE(SUBSTITUTE(SUBSTITUTE(SUBSTITUTE(SUBSTITUTE(SUBSTITUTE($L$22,"０","0"),"１","1"),"２","2"),"３","3"),"４","4"),"５","5"),"６","6"),"７","7"),"８","8"),"９","9"),"　","")," ","")),0),0)</f>
        <v>0</v>
      </c>
      <c r="AD22">
        <f>IF(LEN(TRIM(SUBSTITUTE($L$25,"　","")))&gt;0,IFERROR(VALUE(SUBSTITUTE(SUBSTITUTE(SUBSTITUTE(SUBSTITUTE(SUBSTITUTE(SUBSTITUTE(SUBSTITUTE(SUBSTITUTE(SUBSTITUTE(SUBSTITUTE(SUBSTITUTE(SUBSTITUTE($L$25,"０","0"),"１","1"),"２","2"),"３","3"),"４","4"),"５","5"),"６","6"),"７","7"),"８","8"),"９","9"),"　","")," ","")),0),0)</f>
        <v>0</v>
      </c>
      <c r="AE22">
        <f>$AC22+$AD22</f>
        <v>0</v>
      </c>
      <c r="AF22" t="str">
        <f>IF(IFERROR(MATCH("○",$C$22:$C$26,0),0)=0,"",IFERROR(VALUE(SUBSTITUTE(SUBSTITUTE(SUBSTITUTE(SUBSTITUTE(SUBSTITUTE(SUBSTITUTE(SUBSTITUTE(SUBSTITUTE(SUBSTITUTE(SUBSTITUTE(SUBSTITUTE(SUBSTITUTE(SUBSTITUTE(SUBSTITUTE(SUBSTITUTE(IF(IFERROR(MATCH("○",$C$22:$C$26,0),0)=0,"",INDEX($E$22:$E$26,IFERROR(MATCH("○",$C$22:$C$26,0),0))),"歳以上",""),"歳",""),"以上",""),"０","0"),"１","1"),"２","2"),"３","3"),"４","4"),"５","5"),"６","6"),"７","7"),"８","8"),"９","9"),"　","")," ","")),""))</f>
        <v/>
      </c>
      <c r="AG22" t="b">
        <f>AND($AB22,$AF22&lt;&gt;"",$AE22&lt;$AF22)</f>
        <v>0</v>
      </c>
    </row>
    <row r="23" spans="2:33" ht="15.75" customHeight="1" x14ac:dyDescent="0.2">
      <c r="B23" s="93"/>
      <c r="C23" s="67"/>
      <c r="D23" s="14" t="s">
        <v>15</v>
      </c>
      <c r="E23" s="87" t="s">
        <v>16</v>
      </c>
      <c r="F23" s="88"/>
      <c r="G23" s="107"/>
      <c r="H23" s="73"/>
      <c r="I23" s="74"/>
      <c r="J23" s="73"/>
      <c r="K23" s="74"/>
      <c r="L23" s="79"/>
      <c r="M23" s="73"/>
      <c r="N23" s="74"/>
      <c r="O23" s="35" t="s">
        <v>17</v>
      </c>
      <c r="P23" s="63"/>
    </row>
    <row r="24" spans="2:33" ht="15.75" customHeight="1" x14ac:dyDescent="0.2">
      <c r="B24" s="93"/>
      <c r="C24" s="67"/>
      <c r="D24" s="15" t="s">
        <v>18</v>
      </c>
      <c r="E24" s="87" t="s">
        <v>19</v>
      </c>
      <c r="F24" s="88"/>
      <c r="G24" s="108"/>
      <c r="H24" s="82"/>
      <c r="I24" s="83"/>
      <c r="J24" s="82"/>
      <c r="K24" s="83"/>
      <c r="L24" s="97"/>
      <c r="M24" s="82"/>
      <c r="N24" s="83"/>
      <c r="O24" s="35" t="s">
        <v>20</v>
      </c>
      <c r="P24" s="63"/>
    </row>
    <row r="25" spans="2:33" ht="15.75" customHeight="1" x14ac:dyDescent="0.2">
      <c r="B25" s="93"/>
      <c r="C25" s="67"/>
      <c r="D25" s="15" t="s">
        <v>21</v>
      </c>
      <c r="E25" s="87" t="s">
        <v>22</v>
      </c>
      <c r="F25" s="88"/>
      <c r="G25" s="109" t="s">
        <v>33</v>
      </c>
      <c r="H25" s="98"/>
      <c r="I25" s="72"/>
      <c r="J25" s="71"/>
      <c r="K25" s="72"/>
      <c r="L25" s="71"/>
      <c r="M25" s="71"/>
      <c r="N25" s="72"/>
      <c r="O25" s="34" t="s">
        <v>14</v>
      </c>
      <c r="P25" s="62"/>
    </row>
    <row r="26" spans="2:33" ht="15.75" customHeight="1" x14ac:dyDescent="0.2">
      <c r="B26" s="93"/>
      <c r="C26" s="68"/>
      <c r="D26" s="17" t="s">
        <v>23</v>
      </c>
      <c r="E26" s="87" t="s">
        <v>24</v>
      </c>
      <c r="F26" s="88"/>
      <c r="G26" s="107"/>
      <c r="H26" s="73"/>
      <c r="I26" s="74"/>
      <c r="J26" s="73"/>
      <c r="K26" s="74"/>
      <c r="L26" s="79"/>
      <c r="M26" s="73"/>
      <c r="N26" s="74"/>
      <c r="O26" s="35" t="s">
        <v>17</v>
      </c>
      <c r="P26" s="63"/>
    </row>
    <row r="27" spans="2:33" ht="15.75" customHeight="1" thickBot="1" x14ac:dyDescent="0.25">
      <c r="B27" s="94"/>
      <c r="C27" s="3"/>
      <c r="D27" s="3"/>
      <c r="E27" s="69"/>
      <c r="F27" s="70"/>
      <c r="G27" s="110"/>
      <c r="H27" s="75"/>
      <c r="I27" s="76"/>
      <c r="J27" s="75"/>
      <c r="K27" s="76"/>
      <c r="L27" s="80"/>
      <c r="M27" s="75"/>
      <c r="N27" s="76"/>
      <c r="O27" s="36" t="s">
        <v>20</v>
      </c>
      <c r="P27" s="64"/>
    </row>
    <row r="28" spans="2:33" ht="15.75" customHeight="1" x14ac:dyDescent="0.2">
      <c r="B28" s="92">
        <v>4</v>
      </c>
      <c r="C28" s="66"/>
      <c r="D28" s="13" t="s">
        <v>12</v>
      </c>
      <c r="E28" s="85" t="s">
        <v>13</v>
      </c>
      <c r="F28" s="86"/>
      <c r="G28" s="106" t="s">
        <v>32</v>
      </c>
      <c r="H28" s="84"/>
      <c r="I28" s="74"/>
      <c r="J28" s="81"/>
      <c r="K28" s="74"/>
      <c r="L28" s="81"/>
      <c r="M28" s="81"/>
      <c r="N28" s="74"/>
      <c r="O28" s="34" t="s">
        <v>14</v>
      </c>
      <c r="P28" s="62"/>
      <c r="AA28" t="str">
        <f>IF(COUNTIF($C$28:$C$32,"○")=1,INDEX($D$28:$D$32,MATCH("○",$C$28:$C$32,0)),"")</f>
        <v/>
      </c>
      <c r="AB28" t="b">
        <f>AND(LEN(TRIM(SUBSTITUTE($H$28,"　","")))&gt;0,LEN(TRIM(SUBSTITUTE($H$31,"　","")))&gt;0,LEN(TRIM(SUBSTITUTE($L$28,"　","")))&gt;0,LEN(TRIM(SUBSTITUTE($L$31,"　","")))&gt;0,COUNTIF($C$28:$C$32,"○")=1)</f>
        <v>0</v>
      </c>
      <c r="AC28">
        <f>IF(LEN(TRIM(SUBSTITUTE($L$28,"　","")))&gt;0,IFERROR(VALUE(SUBSTITUTE(SUBSTITUTE(SUBSTITUTE(SUBSTITUTE(SUBSTITUTE(SUBSTITUTE(SUBSTITUTE(SUBSTITUTE(SUBSTITUTE(SUBSTITUTE(SUBSTITUTE(SUBSTITUTE($L$28,"０","0"),"１","1"),"２","2"),"３","3"),"４","4"),"５","5"),"６","6"),"７","7"),"８","8"),"９","9"),"　","")," ","")),0),0)</f>
        <v>0</v>
      </c>
      <c r="AD28">
        <f>IF(LEN(TRIM(SUBSTITUTE($L$31,"　","")))&gt;0,IFERROR(VALUE(SUBSTITUTE(SUBSTITUTE(SUBSTITUTE(SUBSTITUTE(SUBSTITUTE(SUBSTITUTE(SUBSTITUTE(SUBSTITUTE(SUBSTITUTE(SUBSTITUTE(SUBSTITUTE(SUBSTITUTE($L$31,"０","0"),"１","1"),"２","2"),"３","3"),"４","4"),"５","5"),"６","6"),"７","7"),"８","8"),"９","9"),"　","")," ","")),0),0)</f>
        <v>0</v>
      </c>
      <c r="AE28">
        <f>$AC28+$AD28</f>
        <v>0</v>
      </c>
      <c r="AF28" t="str">
        <f>IF(IFERROR(MATCH("○",$C$28:$C$32,0),0)=0,"",IFERROR(VALUE(SUBSTITUTE(SUBSTITUTE(SUBSTITUTE(SUBSTITUTE(SUBSTITUTE(SUBSTITUTE(SUBSTITUTE(SUBSTITUTE(SUBSTITUTE(SUBSTITUTE(SUBSTITUTE(SUBSTITUTE(SUBSTITUTE(SUBSTITUTE(SUBSTITUTE(IF(IFERROR(MATCH("○",$C$28:$C$32,0),0)=0,"",INDEX($E$28:$E$32,IFERROR(MATCH("○",$C$28:$C$32,0),0))),"歳以上",""),"歳",""),"以上",""),"０","0"),"１","1"),"２","2"),"３","3"),"４","4"),"５","5"),"６","6"),"７","7"),"８","8"),"９","9"),"　","")," ","")),""))</f>
        <v/>
      </c>
      <c r="AG28" t="b">
        <f>AND($AB28,$AF28&lt;&gt;"",$AE28&lt;$AF28)</f>
        <v>0</v>
      </c>
    </row>
    <row r="29" spans="2:33" ht="15.75" customHeight="1" x14ac:dyDescent="0.2">
      <c r="B29" s="93"/>
      <c r="C29" s="67"/>
      <c r="D29" s="14" t="s">
        <v>15</v>
      </c>
      <c r="E29" s="87" t="s">
        <v>16</v>
      </c>
      <c r="F29" s="88"/>
      <c r="G29" s="107"/>
      <c r="H29" s="73"/>
      <c r="I29" s="74"/>
      <c r="J29" s="73"/>
      <c r="K29" s="74"/>
      <c r="L29" s="79"/>
      <c r="M29" s="73"/>
      <c r="N29" s="74"/>
      <c r="O29" s="35" t="s">
        <v>17</v>
      </c>
      <c r="P29" s="63"/>
    </row>
    <row r="30" spans="2:33" ht="15.75" customHeight="1" x14ac:dyDescent="0.2">
      <c r="B30" s="93"/>
      <c r="C30" s="67"/>
      <c r="D30" s="15" t="s">
        <v>18</v>
      </c>
      <c r="E30" s="87" t="s">
        <v>19</v>
      </c>
      <c r="F30" s="88"/>
      <c r="G30" s="108"/>
      <c r="H30" s="82"/>
      <c r="I30" s="83"/>
      <c r="J30" s="82"/>
      <c r="K30" s="83"/>
      <c r="L30" s="97"/>
      <c r="M30" s="82"/>
      <c r="N30" s="83"/>
      <c r="O30" s="35" t="s">
        <v>20</v>
      </c>
      <c r="P30" s="63"/>
    </row>
    <row r="31" spans="2:33" ht="15.75" customHeight="1" x14ac:dyDescent="0.2">
      <c r="B31" s="93"/>
      <c r="C31" s="67"/>
      <c r="D31" s="15" t="s">
        <v>21</v>
      </c>
      <c r="E31" s="87" t="s">
        <v>22</v>
      </c>
      <c r="F31" s="88"/>
      <c r="G31" s="109" t="s">
        <v>33</v>
      </c>
      <c r="H31" s="98"/>
      <c r="I31" s="72"/>
      <c r="J31" s="71"/>
      <c r="K31" s="72"/>
      <c r="L31" s="71"/>
      <c r="M31" s="71"/>
      <c r="N31" s="72"/>
      <c r="O31" s="34" t="s">
        <v>14</v>
      </c>
      <c r="P31" s="62"/>
    </row>
    <row r="32" spans="2:33" ht="15.75" customHeight="1" x14ac:dyDescent="0.2">
      <c r="B32" s="93"/>
      <c r="C32" s="68"/>
      <c r="D32" s="17" t="s">
        <v>23</v>
      </c>
      <c r="E32" s="87" t="s">
        <v>24</v>
      </c>
      <c r="F32" s="88"/>
      <c r="G32" s="107"/>
      <c r="H32" s="73"/>
      <c r="I32" s="74"/>
      <c r="J32" s="73"/>
      <c r="K32" s="74"/>
      <c r="L32" s="79"/>
      <c r="M32" s="73"/>
      <c r="N32" s="74"/>
      <c r="O32" s="35" t="s">
        <v>17</v>
      </c>
      <c r="P32" s="63"/>
    </row>
    <row r="33" spans="2:33" ht="15.75" customHeight="1" thickBot="1" x14ac:dyDescent="0.25">
      <c r="B33" s="94"/>
      <c r="C33" s="3"/>
      <c r="D33" s="3"/>
      <c r="E33" s="69"/>
      <c r="F33" s="70"/>
      <c r="G33" s="110"/>
      <c r="H33" s="75"/>
      <c r="I33" s="76"/>
      <c r="J33" s="75"/>
      <c r="K33" s="76"/>
      <c r="L33" s="80"/>
      <c r="M33" s="75"/>
      <c r="N33" s="76"/>
      <c r="O33" s="36" t="s">
        <v>20</v>
      </c>
      <c r="P33" s="64"/>
    </row>
    <row r="34" spans="2:33" ht="15.75" customHeight="1" x14ac:dyDescent="0.2">
      <c r="B34" s="92">
        <v>5</v>
      </c>
      <c r="C34" s="66"/>
      <c r="D34" s="13" t="s">
        <v>12</v>
      </c>
      <c r="E34" s="85" t="s">
        <v>13</v>
      </c>
      <c r="F34" s="86"/>
      <c r="G34" s="106" t="s">
        <v>32</v>
      </c>
      <c r="H34" s="84"/>
      <c r="I34" s="74"/>
      <c r="J34" s="81"/>
      <c r="K34" s="74"/>
      <c r="L34" s="81"/>
      <c r="M34" s="81"/>
      <c r="N34" s="74"/>
      <c r="O34" s="34" t="s">
        <v>14</v>
      </c>
      <c r="P34" s="62"/>
      <c r="AA34" t="str">
        <f>IF(COUNTIF($C$34:$C$38,"○")=1,INDEX($D$34:$D$38,MATCH("○",$C$34:$C$38,0)),"")</f>
        <v/>
      </c>
      <c r="AB34" t="b">
        <f>AND(LEN(TRIM(SUBSTITUTE($H$34,"　","")))&gt;0,LEN(TRIM(SUBSTITUTE($H$37,"　","")))&gt;0,LEN(TRIM(SUBSTITUTE($L$34,"　","")))&gt;0,LEN(TRIM(SUBSTITUTE($L$37,"　","")))&gt;0,COUNTIF($C$34:$C$38,"○")=1)</f>
        <v>0</v>
      </c>
      <c r="AC34">
        <f>IF(LEN(TRIM(SUBSTITUTE($L$34,"　","")))&gt;0,IFERROR(VALUE(SUBSTITUTE(SUBSTITUTE(SUBSTITUTE(SUBSTITUTE(SUBSTITUTE(SUBSTITUTE(SUBSTITUTE(SUBSTITUTE(SUBSTITUTE(SUBSTITUTE(SUBSTITUTE(SUBSTITUTE($L$34,"０","0"),"１","1"),"２","2"),"３","3"),"４","4"),"５","5"),"６","6"),"７","7"),"８","8"),"９","9"),"　","")," ","")),0),0)</f>
        <v>0</v>
      </c>
      <c r="AD34">
        <f>IF(LEN(TRIM(SUBSTITUTE($L$37,"　","")))&gt;0,IFERROR(VALUE(SUBSTITUTE(SUBSTITUTE(SUBSTITUTE(SUBSTITUTE(SUBSTITUTE(SUBSTITUTE(SUBSTITUTE(SUBSTITUTE(SUBSTITUTE(SUBSTITUTE(SUBSTITUTE(SUBSTITUTE($L$37,"０","0"),"１","1"),"２","2"),"３","3"),"４","4"),"５","5"),"６","6"),"７","7"),"８","8"),"９","9"),"　","")," ","")),0),0)</f>
        <v>0</v>
      </c>
      <c r="AE34">
        <f>$AC34+$AD34</f>
        <v>0</v>
      </c>
      <c r="AF34" t="str">
        <f>IF(IFERROR(MATCH("○",$C$34:$C$38,0),0)=0,"",IFERROR(VALUE(SUBSTITUTE(SUBSTITUTE(SUBSTITUTE(SUBSTITUTE(SUBSTITUTE(SUBSTITUTE(SUBSTITUTE(SUBSTITUTE(SUBSTITUTE(SUBSTITUTE(SUBSTITUTE(SUBSTITUTE(SUBSTITUTE(SUBSTITUTE(SUBSTITUTE(IF(IFERROR(MATCH("○",$C$34:$C$38,0),0)=0,"",INDEX($E$34:$E$38,IFERROR(MATCH("○",$C$34:$C$38,0),0))),"歳以上",""),"歳",""),"以上",""),"０","0"),"１","1"),"２","2"),"３","3"),"４","4"),"５","5"),"６","6"),"７","7"),"８","8"),"９","9"),"　","")," ","")),""))</f>
        <v/>
      </c>
      <c r="AG34" t="b">
        <f>AND($AB34,$AF34&lt;&gt;"",$AE34&lt;$AF34)</f>
        <v>0</v>
      </c>
    </row>
    <row r="35" spans="2:33" ht="15.75" customHeight="1" x14ac:dyDescent="0.2">
      <c r="B35" s="93"/>
      <c r="C35" s="67"/>
      <c r="D35" s="14" t="s">
        <v>15</v>
      </c>
      <c r="E35" s="87" t="s">
        <v>16</v>
      </c>
      <c r="F35" s="88"/>
      <c r="G35" s="107"/>
      <c r="H35" s="73"/>
      <c r="I35" s="74"/>
      <c r="J35" s="73"/>
      <c r="K35" s="74"/>
      <c r="L35" s="79"/>
      <c r="M35" s="73"/>
      <c r="N35" s="74"/>
      <c r="O35" s="35" t="s">
        <v>17</v>
      </c>
      <c r="P35" s="63"/>
    </row>
    <row r="36" spans="2:33" ht="15.75" customHeight="1" x14ac:dyDescent="0.2">
      <c r="B36" s="93"/>
      <c r="C36" s="67"/>
      <c r="D36" s="15" t="s">
        <v>18</v>
      </c>
      <c r="E36" s="87" t="s">
        <v>19</v>
      </c>
      <c r="F36" s="88"/>
      <c r="G36" s="108"/>
      <c r="H36" s="82"/>
      <c r="I36" s="83"/>
      <c r="J36" s="82"/>
      <c r="K36" s="83"/>
      <c r="L36" s="97"/>
      <c r="M36" s="82"/>
      <c r="N36" s="83"/>
      <c r="O36" s="35" t="s">
        <v>20</v>
      </c>
      <c r="P36" s="63"/>
    </row>
    <row r="37" spans="2:33" ht="15.75" customHeight="1" x14ac:dyDescent="0.2">
      <c r="B37" s="93"/>
      <c r="C37" s="67"/>
      <c r="D37" s="15" t="s">
        <v>21</v>
      </c>
      <c r="E37" s="87" t="s">
        <v>22</v>
      </c>
      <c r="F37" s="88"/>
      <c r="G37" s="109" t="s">
        <v>33</v>
      </c>
      <c r="H37" s="98"/>
      <c r="I37" s="72"/>
      <c r="J37" s="71"/>
      <c r="K37" s="72"/>
      <c r="L37" s="71"/>
      <c r="M37" s="71"/>
      <c r="N37" s="72"/>
      <c r="O37" s="34" t="s">
        <v>14</v>
      </c>
      <c r="P37" s="62"/>
    </row>
    <row r="38" spans="2:33" ht="15.75" customHeight="1" x14ac:dyDescent="0.2">
      <c r="B38" s="93"/>
      <c r="C38" s="68"/>
      <c r="D38" s="17" t="s">
        <v>23</v>
      </c>
      <c r="E38" s="87" t="s">
        <v>24</v>
      </c>
      <c r="F38" s="88"/>
      <c r="G38" s="107"/>
      <c r="H38" s="73"/>
      <c r="I38" s="74"/>
      <c r="J38" s="73"/>
      <c r="K38" s="74"/>
      <c r="L38" s="79"/>
      <c r="M38" s="73"/>
      <c r="N38" s="74"/>
      <c r="O38" s="35" t="s">
        <v>17</v>
      </c>
      <c r="P38" s="63"/>
    </row>
    <row r="39" spans="2:33" ht="15.75" customHeight="1" thickBot="1" x14ac:dyDescent="0.25">
      <c r="B39" s="94"/>
      <c r="C39" s="3"/>
      <c r="D39" s="3"/>
      <c r="E39" s="69"/>
      <c r="F39" s="70"/>
      <c r="G39" s="110"/>
      <c r="H39" s="75"/>
      <c r="I39" s="76"/>
      <c r="J39" s="75"/>
      <c r="K39" s="76"/>
      <c r="L39" s="80"/>
      <c r="M39" s="75"/>
      <c r="N39" s="76"/>
      <c r="O39" s="36" t="s">
        <v>20</v>
      </c>
      <c r="P39" s="64"/>
    </row>
    <row r="40" spans="2:33" ht="15.75" customHeight="1" x14ac:dyDescent="0.2">
      <c r="B40" s="92">
        <v>6</v>
      </c>
      <c r="C40" s="66"/>
      <c r="D40" s="13" t="s">
        <v>12</v>
      </c>
      <c r="E40" s="85" t="s">
        <v>13</v>
      </c>
      <c r="F40" s="86"/>
      <c r="G40" s="106" t="s">
        <v>32</v>
      </c>
      <c r="H40" s="84"/>
      <c r="I40" s="74"/>
      <c r="J40" s="81"/>
      <c r="K40" s="74"/>
      <c r="L40" s="81"/>
      <c r="M40" s="81"/>
      <c r="N40" s="74"/>
      <c r="O40" s="34" t="s">
        <v>14</v>
      </c>
      <c r="P40" s="62"/>
      <c r="AA40" t="str">
        <f>IF(COUNTIF($C$40:$C$44,"○")=1,INDEX($D$40:$D$44,MATCH("○",$C$40:$C$44,0)),"")</f>
        <v/>
      </c>
      <c r="AB40" t="b">
        <f>AND(LEN(TRIM(SUBSTITUTE($H$40,"　","")))&gt;0,LEN(TRIM(SUBSTITUTE($H$43,"　","")))&gt;0,LEN(TRIM(SUBSTITUTE($L$40,"　","")))&gt;0,LEN(TRIM(SUBSTITUTE($L$43,"　","")))&gt;0,COUNTIF($C$40:$C$44,"○")=1)</f>
        <v>0</v>
      </c>
      <c r="AC40">
        <f>IF(LEN(TRIM(SUBSTITUTE($L$40,"　","")))&gt;0,IFERROR(VALUE(SUBSTITUTE(SUBSTITUTE(SUBSTITUTE(SUBSTITUTE(SUBSTITUTE(SUBSTITUTE(SUBSTITUTE(SUBSTITUTE(SUBSTITUTE(SUBSTITUTE(SUBSTITUTE(SUBSTITUTE($L$40,"０","0"),"１","1"),"２","2"),"３","3"),"４","4"),"５","5"),"６","6"),"７","7"),"８","8"),"９","9"),"　","")," ","")),0),0)</f>
        <v>0</v>
      </c>
      <c r="AD40">
        <f>IF(LEN(TRIM(SUBSTITUTE($L$43,"　","")))&gt;0,IFERROR(VALUE(SUBSTITUTE(SUBSTITUTE(SUBSTITUTE(SUBSTITUTE(SUBSTITUTE(SUBSTITUTE(SUBSTITUTE(SUBSTITUTE(SUBSTITUTE(SUBSTITUTE(SUBSTITUTE(SUBSTITUTE($L$43,"０","0"),"１","1"),"２","2"),"３","3"),"４","4"),"５","5"),"６","6"),"７","7"),"８","8"),"９","9"),"　","")," ","")),0),0)</f>
        <v>0</v>
      </c>
      <c r="AE40">
        <f>$AC40+$AD40</f>
        <v>0</v>
      </c>
      <c r="AF40" t="str">
        <f>IF(IFERROR(MATCH("○",$C$40:$C$44,0),0)=0,"",IFERROR(VALUE(SUBSTITUTE(SUBSTITUTE(SUBSTITUTE(SUBSTITUTE(SUBSTITUTE(SUBSTITUTE(SUBSTITUTE(SUBSTITUTE(SUBSTITUTE(SUBSTITUTE(SUBSTITUTE(SUBSTITUTE(SUBSTITUTE(SUBSTITUTE(SUBSTITUTE(IF(IFERROR(MATCH("○",$C$40:$C$44,0),0)=0,"",INDEX($E$40:$E$44,IFERROR(MATCH("○",$C$40:$C$44,0),0))),"歳以上",""),"歳",""),"以上",""),"０","0"),"１","1"),"２","2"),"３","3"),"４","4"),"５","5"),"６","6"),"７","7"),"８","8"),"９","9"),"　","")," ","")),""))</f>
        <v/>
      </c>
      <c r="AG40" t="b">
        <f>AND($AB40,$AF40&lt;&gt;"",$AE40&lt;$AF40)</f>
        <v>0</v>
      </c>
    </row>
    <row r="41" spans="2:33" ht="15.75" customHeight="1" x14ac:dyDescent="0.2">
      <c r="B41" s="93"/>
      <c r="C41" s="67"/>
      <c r="D41" s="14" t="s">
        <v>15</v>
      </c>
      <c r="E41" s="87" t="s">
        <v>16</v>
      </c>
      <c r="F41" s="88"/>
      <c r="G41" s="107"/>
      <c r="H41" s="73"/>
      <c r="I41" s="74"/>
      <c r="J41" s="73"/>
      <c r="K41" s="74"/>
      <c r="L41" s="79"/>
      <c r="M41" s="73"/>
      <c r="N41" s="74"/>
      <c r="O41" s="35" t="s">
        <v>17</v>
      </c>
      <c r="P41" s="63"/>
    </row>
    <row r="42" spans="2:33" ht="15.75" customHeight="1" x14ac:dyDescent="0.2">
      <c r="B42" s="93"/>
      <c r="C42" s="67"/>
      <c r="D42" s="15" t="s">
        <v>18</v>
      </c>
      <c r="E42" s="87" t="s">
        <v>19</v>
      </c>
      <c r="F42" s="88"/>
      <c r="G42" s="108"/>
      <c r="H42" s="82"/>
      <c r="I42" s="83"/>
      <c r="J42" s="82"/>
      <c r="K42" s="83"/>
      <c r="L42" s="97"/>
      <c r="M42" s="82"/>
      <c r="N42" s="83"/>
      <c r="O42" s="35" t="s">
        <v>20</v>
      </c>
      <c r="P42" s="63"/>
    </row>
    <row r="43" spans="2:33" ht="15.75" customHeight="1" x14ac:dyDescent="0.2">
      <c r="B43" s="93"/>
      <c r="C43" s="67"/>
      <c r="D43" s="15" t="s">
        <v>21</v>
      </c>
      <c r="E43" s="87" t="s">
        <v>22</v>
      </c>
      <c r="F43" s="88"/>
      <c r="G43" s="109" t="s">
        <v>33</v>
      </c>
      <c r="H43" s="98"/>
      <c r="I43" s="72"/>
      <c r="J43" s="71"/>
      <c r="K43" s="72"/>
      <c r="L43" s="71"/>
      <c r="M43" s="71"/>
      <c r="N43" s="72"/>
      <c r="O43" s="34" t="s">
        <v>14</v>
      </c>
      <c r="P43" s="62"/>
    </row>
    <row r="44" spans="2:33" ht="15.75" customHeight="1" x14ac:dyDescent="0.2">
      <c r="B44" s="93"/>
      <c r="C44" s="68"/>
      <c r="D44" s="17" t="s">
        <v>23</v>
      </c>
      <c r="E44" s="87" t="s">
        <v>24</v>
      </c>
      <c r="F44" s="88"/>
      <c r="G44" s="107"/>
      <c r="H44" s="73"/>
      <c r="I44" s="74"/>
      <c r="J44" s="73"/>
      <c r="K44" s="74"/>
      <c r="L44" s="79"/>
      <c r="M44" s="73"/>
      <c r="N44" s="74"/>
      <c r="O44" s="35" t="s">
        <v>17</v>
      </c>
      <c r="P44" s="63"/>
    </row>
    <row r="45" spans="2:33" ht="15.75" customHeight="1" thickBot="1" x14ac:dyDescent="0.25">
      <c r="B45" s="94"/>
      <c r="C45" s="3"/>
      <c r="D45" s="3"/>
      <c r="E45" s="69"/>
      <c r="F45" s="70"/>
      <c r="G45" s="110"/>
      <c r="H45" s="75"/>
      <c r="I45" s="76"/>
      <c r="J45" s="75"/>
      <c r="K45" s="76"/>
      <c r="L45" s="80"/>
      <c r="M45" s="75"/>
      <c r="N45" s="76"/>
      <c r="O45" s="36" t="s">
        <v>20</v>
      </c>
      <c r="P45" s="64"/>
    </row>
    <row r="46" spans="2:33" ht="15.75" customHeight="1" x14ac:dyDescent="0.2">
      <c r="B46" s="92">
        <v>7</v>
      </c>
      <c r="C46" s="66"/>
      <c r="D46" s="13" t="s">
        <v>12</v>
      </c>
      <c r="E46" s="85" t="s">
        <v>13</v>
      </c>
      <c r="F46" s="86"/>
      <c r="G46" s="112" t="s">
        <v>32</v>
      </c>
      <c r="H46" s="99"/>
      <c r="I46" s="96"/>
      <c r="J46" s="95"/>
      <c r="K46" s="96"/>
      <c r="L46" s="95"/>
      <c r="M46" s="95"/>
      <c r="N46" s="96"/>
      <c r="O46" s="60" t="s">
        <v>14</v>
      </c>
      <c r="P46" s="65"/>
      <c r="AA46" t="str">
        <f>IF(COUNTIF($C$46:$C$50,"○")=1,INDEX($D$46:$D$50,MATCH("○",$C$46:$C$50,0)),"")</f>
        <v/>
      </c>
      <c r="AB46" t="b">
        <f>AND(LEN(TRIM(SUBSTITUTE($H$46,"　","")))&gt;0,LEN(TRIM(SUBSTITUTE($H$49,"　","")))&gt;0,LEN(TRIM(SUBSTITUTE($L$46,"　","")))&gt;0,LEN(TRIM(SUBSTITUTE($L$49,"　","")))&gt;0,COUNTIF($C$46:$C$50,"○")=1)</f>
        <v>0</v>
      </c>
      <c r="AC46">
        <f>IF(LEN(TRIM(SUBSTITUTE($L$46,"　","")))&gt;0,IFERROR(VALUE(SUBSTITUTE(SUBSTITUTE(SUBSTITUTE(SUBSTITUTE(SUBSTITUTE(SUBSTITUTE(SUBSTITUTE(SUBSTITUTE(SUBSTITUTE(SUBSTITUTE(SUBSTITUTE(SUBSTITUTE($L$46,"０","0"),"１","1"),"２","2"),"３","3"),"４","4"),"５","5"),"６","6"),"７","7"),"８","8"),"９","9"),"　","")," ","")),0),0)</f>
        <v>0</v>
      </c>
      <c r="AD46">
        <f>IF(LEN(TRIM(SUBSTITUTE($L$49,"　","")))&gt;0,IFERROR(VALUE(SUBSTITUTE(SUBSTITUTE(SUBSTITUTE(SUBSTITUTE(SUBSTITUTE(SUBSTITUTE(SUBSTITUTE(SUBSTITUTE(SUBSTITUTE(SUBSTITUTE(SUBSTITUTE(SUBSTITUTE($L$49,"０","0"),"１","1"),"２","2"),"３","3"),"４","4"),"５","5"),"６","6"),"７","7"),"８","8"),"９","9"),"　","")," ","")),0),0)</f>
        <v>0</v>
      </c>
      <c r="AE46">
        <f>$AC46+$AD46</f>
        <v>0</v>
      </c>
      <c r="AF46" t="str">
        <f>IF(IFERROR(MATCH("○",$C$46:$C$50,0),0)=0,"",IFERROR(VALUE(SUBSTITUTE(SUBSTITUTE(SUBSTITUTE(SUBSTITUTE(SUBSTITUTE(SUBSTITUTE(SUBSTITUTE(SUBSTITUTE(SUBSTITUTE(SUBSTITUTE(SUBSTITUTE(SUBSTITUTE(SUBSTITUTE(SUBSTITUTE(SUBSTITUTE(IF(IFERROR(MATCH("○",$C$46:$C$50,0),0)=0,"",INDEX($E$46:$E$50,IFERROR(MATCH("○",$C$46:$C$50,0),0))),"歳以上",""),"歳",""),"以上",""),"０","0"),"１","1"),"２","2"),"３","3"),"４","4"),"５","5"),"６","6"),"７","7"),"８","8"),"９","9"),"　","")," ","")),""))</f>
        <v/>
      </c>
      <c r="AG46" t="b">
        <f>AND($AB46,$AF46&lt;&gt;"",$AE46&lt;$AF46)</f>
        <v>0</v>
      </c>
    </row>
    <row r="47" spans="2:33" ht="15.75" customHeight="1" x14ac:dyDescent="0.2">
      <c r="B47" s="93"/>
      <c r="C47" s="67"/>
      <c r="D47" s="14" t="s">
        <v>15</v>
      </c>
      <c r="E47" s="87" t="s">
        <v>16</v>
      </c>
      <c r="F47" s="88"/>
      <c r="G47" s="107"/>
      <c r="H47" s="73"/>
      <c r="I47" s="74"/>
      <c r="J47" s="73"/>
      <c r="K47" s="74"/>
      <c r="L47" s="79"/>
      <c r="M47" s="73"/>
      <c r="N47" s="74"/>
      <c r="O47" s="35" t="s">
        <v>17</v>
      </c>
      <c r="P47" s="63"/>
    </row>
    <row r="48" spans="2:33" ht="15.75" customHeight="1" x14ac:dyDescent="0.2">
      <c r="B48" s="93"/>
      <c r="C48" s="67"/>
      <c r="D48" s="15" t="s">
        <v>18</v>
      </c>
      <c r="E48" s="87" t="s">
        <v>19</v>
      </c>
      <c r="F48" s="88"/>
      <c r="G48" s="108"/>
      <c r="H48" s="82"/>
      <c r="I48" s="83"/>
      <c r="J48" s="82"/>
      <c r="K48" s="83"/>
      <c r="L48" s="97"/>
      <c r="M48" s="82"/>
      <c r="N48" s="83"/>
      <c r="O48" s="35" t="s">
        <v>20</v>
      </c>
      <c r="P48" s="63"/>
    </row>
    <row r="49" spans="2:16" ht="15.75" customHeight="1" x14ac:dyDescent="0.2">
      <c r="B49" s="93"/>
      <c r="C49" s="67"/>
      <c r="D49" s="15" t="s">
        <v>21</v>
      </c>
      <c r="E49" s="87" t="s">
        <v>22</v>
      </c>
      <c r="F49" s="88"/>
      <c r="G49" s="109" t="s">
        <v>33</v>
      </c>
      <c r="H49" s="98"/>
      <c r="I49" s="72"/>
      <c r="J49" s="71"/>
      <c r="K49" s="72"/>
      <c r="L49" s="71"/>
      <c r="M49" s="71"/>
      <c r="N49" s="72"/>
      <c r="O49" s="34" t="s">
        <v>14</v>
      </c>
      <c r="P49" s="62"/>
    </row>
    <row r="50" spans="2:16" ht="15.75" customHeight="1" x14ac:dyDescent="0.2">
      <c r="B50" s="93"/>
      <c r="C50" s="68"/>
      <c r="D50" s="17" t="s">
        <v>23</v>
      </c>
      <c r="E50" s="87" t="s">
        <v>24</v>
      </c>
      <c r="F50" s="88"/>
      <c r="G50" s="107"/>
      <c r="H50" s="73"/>
      <c r="I50" s="74"/>
      <c r="J50" s="73"/>
      <c r="K50" s="74"/>
      <c r="L50" s="79"/>
      <c r="M50" s="73"/>
      <c r="N50" s="74"/>
      <c r="O50" s="35" t="s">
        <v>17</v>
      </c>
      <c r="P50" s="63"/>
    </row>
    <row r="51" spans="2:16" ht="15.75" customHeight="1" thickBot="1" x14ac:dyDescent="0.25">
      <c r="B51" s="100"/>
      <c r="C51" s="3"/>
      <c r="D51" s="3"/>
      <c r="E51" s="69"/>
      <c r="F51" s="70"/>
      <c r="G51" s="110"/>
      <c r="H51" s="75"/>
      <c r="I51" s="76"/>
      <c r="J51" s="75"/>
      <c r="K51" s="76"/>
      <c r="L51" s="80"/>
      <c r="M51" s="75"/>
      <c r="N51" s="76"/>
      <c r="O51" s="36" t="s">
        <v>20</v>
      </c>
      <c r="P51" s="64"/>
    </row>
    <row r="52" spans="2:16" ht="18" customHeight="1" x14ac:dyDescent="0.2">
      <c r="P52" s="7" t="s">
        <v>34</v>
      </c>
    </row>
    <row r="53" spans="2:16" ht="18" customHeight="1" x14ac:dyDescent="0.2">
      <c r="B53" s="11" t="s">
        <v>26</v>
      </c>
      <c r="P53" s="7" t="s">
        <v>27</v>
      </c>
    </row>
    <row r="54" spans="2:16" ht="18" customHeight="1" x14ac:dyDescent="0.2">
      <c r="P54" s="7" t="s">
        <v>28</v>
      </c>
    </row>
  </sheetData>
  <sheetProtection sheet="1" formatCells="0" formatColumns="0" formatRows="0" insertColumns="0" insertRows="0" insertHyperlinks="0" deleteColumns="0" deleteRows="0" sort="0" autoFilter="0" pivotTables="0"/>
  <mergeCells count="128">
    <mergeCell ref="E10:F10"/>
    <mergeCell ref="J37:K39"/>
    <mergeCell ref="G25:G27"/>
    <mergeCell ref="E19:F19"/>
    <mergeCell ref="G43:G45"/>
    <mergeCell ref="E28:F28"/>
    <mergeCell ref="E32:F32"/>
    <mergeCell ref="E41:F41"/>
    <mergeCell ref="G37:G39"/>
    <mergeCell ref="E37:F37"/>
    <mergeCell ref="M16:N18"/>
    <mergeCell ref="E30:F30"/>
    <mergeCell ref="M25:N27"/>
    <mergeCell ref="E11:F11"/>
    <mergeCell ref="L16:L18"/>
    <mergeCell ref="E45:F45"/>
    <mergeCell ref="G13:G15"/>
    <mergeCell ref="L43:L45"/>
    <mergeCell ref="E17:F17"/>
    <mergeCell ref="L22:L24"/>
    <mergeCell ref="L31:L33"/>
    <mergeCell ref="E35:F35"/>
    <mergeCell ref="M40:N42"/>
    <mergeCell ref="E23:F23"/>
    <mergeCell ref="M43:N45"/>
    <mergeCell ref="E24:F24"/>
    <mergeCell ref="E33:F33"/>
    <mergeCell ref="E42:F42"/>
    <mergeCell ref="M46:N48"/>
    <mergeCell ref="L34:L36"/>
    <mergeCell ref="L25:L27"/>
    <mergeCell ref="H31:I33"/>
    <mergeCell ref="L6:O6"/>
    <mergeCell ref="M9:N9"/>
    <mergeCell ref="B46:B51"/>
    <mergeCell ref="O9:P9"/>
    <mergeCell ref="L46:L48"/>
    <mergeCell ref="L40:L42"/>
    <mergeCell ref="E39:F39"/>
    <mergeCell ref="M34:N36"/>
    <mergeCell ref="L49:L51"/>
    <mergeCell ref="J13:K15"/>
    <mergeCell ref="E44:F44"/>
    <mergeCell ref="H43:I45"/>
    <mergeCell ref="E20:F20"/>
    <mergeCell ref="E29:F29"/>
    <mergeCell ref="M49:N51"/>
    <mergeCell ref="H46:I48"/>
    <mergeCell ref="H40:I42"/>
    <mergeCell ref="E13:F13"/>
    <mergeCell ref="J40:K42"/>
    <mergeCell ref="J49:K51"/>
    <mergeCell ref="G46:G48"/>
    <mergeCell ref="L13:L15"/>
    <mergeCell ref="M37:N39"/>
    <mergeCell ref="B34:B39"/>
    <mergeCell ref="B28:B33"/>
    <mergeCell ref="M13:N15"/>
    <mergeCell ref="L28:L30"/>
    <mergeCell ref="E26:F26"/>
    <mergeCell ref="L37:L39"/>
    <mergeCell ref="H22:I24"/>
    <mergeCell ref="E16:F16"/>
    <mergeCell ref="H19:I21"/>
    <mergeCell ref="E25:F25"/>
    <mergeCell ref="H28:I30"/>
    <mergeCell ref="J22:K24"/>
    <mergeCell ref="J31:K33"/>
    <mergeCell ref="G19:G21"/>
    <mergeCell ref="E18:F18"/>
    <mergeCell ref="B22:B27"/>
    <mergeCell ref="E15:F15"/>
    <mergeCell ref="E31:F31"/>
    <mergeCell ref="M22:N24"/>
    <mergeCell ref="M28:N30"/>
    <mergeCell ref="B10:B15"/>
    <mergeCell ref="L19:L21"/>
    <mergeCell ref="E21:F21"/>
    <mergeCell ref="M31:N33"/>
    <mergeCell ref="M10:N12"/>
    <mergeCell ref="B2:O2"/>
    <mergeCell ref="E34:F34"/>
    <mergeCell ref="E49:F49"/>
    <mergeCell ref="E27:F27"/>
    <mergeCell ref="G9:I9"/>
    <mergeCell ref="E36:F36"/>
    <mergeCell ref="L5:O5"/>
    <mergeCell ref="B40:B45"/>
    <mergeCell ref="H37:I39"/>
    <mergeCell ref="J46:K48"/>
    <mergeCell ref="G34:G36"/>
    <mergeCell ref="L4:O4"/>
    <mergeCell ref="H13:I15"/>
    <mergeCell ref="G28:G30"/>
    <mergeCell ref="E22:F22"/>
    <mergeCell ref="E12:F12"/>
    <mergeCell ref="M19:N21"/>
    <mergeCell ref="B16:B21"/>
    <mergeCell ref="L10:L12"/>
    <mergeCell ref="E14:F14"/>
    <mergeCell ref="E48:F48"/>
    <mergeCell ref="G22:G24"/>
    <mergeCell ref="E38:F38"/>
    <mergeCell ref="G31:G33"/>
    <mergeCell ref="J9:K9"/>
    <mergeCell ref="E51:F51"/>
    <mergeCell ref="G40:G42"/>
    <mergeCell ref="H25:I27"/>
    <mergeCell ref="H34:I36"/>
    <mergeCell ref="J19:K21"/>
    <mergeCell ref="J34:K36"/>
    <mergeCell ref="J28:K30"/>
    <mergeCell ref="G16:G18"/>
    <mergeCell ref="H10:I12"/>
    <mergeCell ref="J10:K12"/>
    <mergeCell ref="E40:F40"/>
    <mergeCell ref="G49:G51"/>
    <mergeCell ref="E43:F43"/>
    <mergeCell ref="C9:F9"/>
    <mergeCell ref="J43:K45"/>
    <mergeCell ref="E47:F47"/>
    <mergeCell ref="H49:I51"/>
    <mergeCell ref="E50:F50"/>
    <mergeCell ref="E46:F46"/>
    <mergeCell ref="H16:I18"/>
    <mergeCell ref="G10:G12"/>
    <mergeCell ref="J16:K18"/>
    <mergeCell ref="J25:K27"/>
  </mergeCells>
  <phoneticPr fontId="1"/>
  <conditionalFormatting sqref="C10:C14">
    <cfRule type="expression" dxfId="76" priority="5">
      <formula>AND(OR(LEN(TRIM(SUBSTITUTE($H$10,"　","")))&gt;0,LEN(TRIM(SUBSTITUTE($H$13,"　","")))&gt;0),COUNTIF($C$10:$C$14,"○")=0)</formula>
    </cfRule>
    <cfRule type="expression" dxfId="75" priority="8">
      <formula>AND(COUNTIF($C$10:$C$14,"○")&gt;1,C10="○")</formula>
    </cfRule>
    <cfRule type="expression" dxfId="74" priority="9">
      <formula>AND($AG$10=TRUE,C10="○")</formula>
    </cfRule>
  </conditionalFormatting>
  <conditionalFormatting sqref="C16:C20">
    <cfRule type="expression" dxfId="73" priority="19">
      <formula>AND(COUNTIF($C$16:$C$20,"○")&gt;1,C16="○")</formula>
    </cfRule>
    <cfRule type="expression" dxfId="72" priority="16">
      <formula>AND(OR(LEN(TRIM(SUBSTITUTE($H$16,"　","")))&gt;0,LEN(TRIM(SUBSTITUTE($H$19,"　","")))&gt;0),COUNTIF($C$16:$C$20,"○")=0)</formula>
    </cfRule>
    <cfRule type="expression" dxfId="71" priority="20">
      <formula>AND($AG$16=TRUE,C16="○")</formula>
    </cfRule>
  </conditionalFormatting>
  <conditionalFormatting sqref="C22:C26">
    <cfRule type="expression" dxfId="70" priority="31">
      <formula>AND($AG$22=TRUE,C22="○")</formula>
    </cfRule>
    <cfRule type="expression" dxfId="69" priority="30">
      <formula>AND(COUNTIF($C$22:$C$26,"○")&gt;1,C22="○")</formula>
    </cfRule>
    <cfRule type="expression" dxfId="68" priority="27">
      <formula>AND(OR(LEN(TRIM(SUBSTITUTE($H$22,"　","")))&gt;0,LEN(TRIM(SUBSTITUTE($H$25,"　","")))&gt;0),COUNTIF($C$22:$C$26,"○")=0)</formula>
    </cfRule>
  </conditionalFormatting>
  <conditionalFormatting sqref="C28:C32">
    <cfRule type="expression" dxfId="67" priority="42">
      <formula>AND($AG$28=TRUE,C28="○")</formula>
    </cfRule>
    <cfRule type="expression" dxfId="66" priority="41">
      <formula>AND(COUNTIF($C$28:$C$32,"○")&gt;1,C28="○")</formula>
    </cfRule>
    <cfRule type="expression" dxfId="65" priority="38">
      <formula>AND(OR(LEN(TRIM(SUBSTITUTE($H$28,"　","")))&gt;0,LEN(TRIM(SUBSTITUTE($H$31,"　","")))&gt;0),COUNTIF($C$28:$C$32,"○")=0)</formula>
    </cfRule>
  </conditionalFormatting>
  <conditionalFormatting sqref="C34:C38">
    <cfRule type="expression" dxfId="64" priority="53">
      <formula>AND($AG$34=TRUE,C34="○")</formula>
    </cfRule>
    <cfRule type="expression" dxfId="63" priority="52">
      <formula>AND(COUNTIF($C$34:$C$38,"○")&gt;1,C34="○")</formula>
    </cfRule>
    <cfRule type="expression" dxfId="62" priority="49">
      <formula>AND(OR(LEN(TRIM(SUBSTITUTE($H$34,"　","")))&gt;0,LEN(TRIM(SUBSTITUTE($H$37,"　","")))&gt;0),COUNTIF($C$34:$C$38,"○")=0)</formula>
    </cfRule>
  </conditionalFormatting>
  <conditionalFormatting sqref="C40:C44">
    <cfRule type="expression" dxfId="61" priority="60">
      <formula>AND(OR(LEN(TRIM(SUBSTITUTE($H$40,"　","")))&gt;0,LEN(TRIM(SUBSTITUTE($H$43,"　","")))&gt;0),COUNTIF($C$40:$C$44,"○")=0)</formula>
    </cfRule>
    <cfRule type="expression" dxfId="60" priority="64">
      <formula>AND($AG$40=TRUE,C40="○")</formula>
    </cfRule>
    <cfRule type="expression" dxfId="59" priority="63">
      <formula>AND(COUNTIF($C$40:$C$44,"○")&gt;1,C40="○")</formula>
    </cfRule>
  </conditionalFormatting>
  <conditionalFormatting sqref="C46:C50">
    <cfRule type="expression" dxfId="58" priority="71">
      <formula>AND(OR(LEN(TRIM(SUBSTITUTE($H$46,"　","")))&gt;0,LEN(TRIM(SUBSTITUTE($H$49,"　","")))&gt;0),COUNTIF($C$46:$C$50,"○")=0)</formula>
    </cfRule>
    <cfRule type="expression" dxfId="57" priority="74">
      <formula>AND(COUNTIF($C$46:$C$50,"○")&gt;1,C46="○")</formula>
    </cfRule>
    <cfRule type="expression" dxfId="56" priority="75">
      <formula>AND($AG$46=TRUE,C46="○")</formula>
    </cfRule>
  </conditionalFormatting>
  <conditionalFormatting sqref="H10">
    <cfRule type="expression" dxfId="55" priority="1">
      <formula>AND(OR(LEN(TRIM(SUBSTITUTE($H$10,"　","")))&gt;0,LEN(TRIM(SUBSTITUTE($H$13,"　","")))&gt;0),NOT(LEN(TRIM(SUBSTITUTE($H$10,"　","")))&gt;0))</formula>
    </cfRule>
  </conditionalFormatting>
  <conditionalFormatting sqref="H13">
    <cfRule type="expression" dxfId="54" priority="2">
      <formula>AND(OR(LEN(TRIM(SUBSTITUTE($H$10,"　","")))&gt;0,LEN(TRIM(SUBSTITUTE($H$13,"　","")))&gt;0),NOT(LEN(TRIM(SUBSTITUTE($H$13,"　","")))&gt;0))</formula>
    </cfRule>
  </conditionalFormatting>
  <conditionalFormatting sqref="H16">
    <cfRule type="expression" dxfId="53" priority="12">
      <formula>AND(OR(LEN(TRIM(SUBSTITUTE($H$16,"　","")))&gt;0,LEN(TRIM(SUBSTITUTE($H$19,"　","")))&gt;0),NOT(LEN(TRIM(SUBSTITUTE($H$16,"　","")))&gt;0))</formula>
    </cfRule>
  </conditionalFormatting>
  <conditionalFormatting sqref="H19">
    <cfRule type="expression" dxfId="52" priority="13">
      <formula>AND(OR(LEN(TRIM(SUBSTITUTE($H$16,"　","")))&gt;0,LEN(TRIM(SUBSTITUTE($H$19,"　","")))&gt;0),NOT(LEN(TRIM(SUBSTITUTE($H$19,"　","")))&gt;0))</formula>
    </cfRule>
  </conditionalFormatting>
  <conditionalFormatting sqref="H22">
    <cfRule type="expression" dxfId="51" priority="23">
      <formula>AND(OR(LEN(TRIM(SUBSTITUTE($H$22,"　","")))&gt;0,LEN(TRIM(SUBSTITUTE($H$25,"　","")))&gt;0),NOT(LEN(TRIM(SUBSTITUTE($H$22,"　","")))&gt;0))</formula>
    </cfRule>
  </conditionalFormatting>
  <conditionalFormatting sqref="H25">
    <cfRule type="expression" dxfId="50" priority="24">
      <formula>AND(OR(LEN(TRIM(SUBSTITUTE($H$22,"　","")))&gt;0,LEN(TRIM(SUBSTITUTE($H$25,"　","")))&gt;0),NOT(LEN(TRIM(SUBSTITUTE($H$25,"　","")))&gt;0))</formula>
    </cfRule>
  </conditionalFormatting>
  <conditionalFormatting sqref="H28">
    <cfRule type="expression" dxfId="49" priority="34">
      <formula>AND(OR(LEN(TRIM(SUBSTITUTE($H$28,"　","")))&gt;0,LEN(TRIM(SUBSTITUTE($H$31,"　","")))&gt;0),NOT(LEN(TRIM(SUBSTITUTE($H$28,"　","")))&gt;0))</formula>
    </cfRule>
  </conditionalFormatting>
  <conditionalFormatting sqref="H31">
    <cfRule type="expression" dxfId="48" priority="35">
      <formula>AND(OR(LEN(TRIM(SUBSTITUTE($H$28,"　","")))&gt;0,LEN(TRIM(SUBSTITUTE($H$31,"　","")))&gt;0),NOT(LEN(TRIM(SUBSTITUTE($H$31,"　","")))&gt;0))</formula>
    </cfRule>
  </conditionalFormatting>
  <conditionalFormatting sqref="H34">
    <cfRule type="expression" dxfId="47" priority="45">
      <formula>AND(OR(LEN(TRIM(SUBSTITUTE($H$34,"　","")))&gt;0,LEN(TRIM(SUBSTITUTE($H$37,"　","")))&gt;0),NOT(LEN(TRIM(SUBSTITUTE($H$34,"　","")))&gt;0))</formula>
    </cfRule>
  </conditionalFormatting>
  <conditionalFormatting sqref="H37">
    <cfRule type="expression" dxfId="46" priority="46">
      <formula>AND(OR(LEN(TRIM(SUBSTITUTE($H$34,"　","")))&gt;0,LEN(TRIM(SUBSTITUTE($H$37,"　","")))&gt;0),NOT(LEN(TRIM(SUBSTITUTE($H$37,"　","")))&gt;0))</formula>
    </cfRule>
  </conditionalFormatting>
  <conditionalFormatting sqref="H40">
    <cfRule type="expression" dxfId="45" priority="56">
      <formula>AND(OR(LEN(TRIM(SUBSTITUTE($H$40,"　","")))&gt;0,LEN(TRIM(SUBSTITUTE($H$43,"　","")))&gt;0),NOT(LEN(TRIM(SUBSTITUTE($H$40,"　","")))&gt;0))</formula>
    </cfRule>
  </conditionalFormatting>
  <conditionalFormatting sqref="H43">
    <cfRule type="expression" dxfId="44" priority="57">
      <formula>AND(OR(LEN(TRIM(SUBSTITUTE($H$40,"　","")))&gt;0,LEN(TRIM(SUBSTITUTE($H$43,"　","")))&gt;0),NOT(LEN(TRIM(SUBSTITUTE($H$43,"　","")))&gt;0))</formula>
    </cfRule>
  </conditionalFormatting>
  <conditionalFormatting sqref="H46">
    <cfRule type="expression" dxfId="43" priority="67">
      <formula>AND(OR(LEN(TRIM(SUBSTITUTE($H$46,"　","")))&gt;0,LEN(TRIM(SUBSTITUTE($H$49,"　","")))&gt;0),NOT(LEN(TRIM(SUBSTITUTE($H$46,"　","")))&gt;0))</formula>
    </cfRule>
  </conditionalFormatting>
  <conditionalFormatting sqref="H49">
    <cfRule type="expression" dxfId="42" priority="68">
      <formula>AND(OR(LEN(TRIM(SUBSTITUTE($H$46,"　","")))&gt;0,LEN(TRIM(SUBSTITUTE($H$49,"　","")))&gt;0),NOT(LEN(TRIM(SUBSTITUTE($H$49,"　","")))&gt;0))</formula>
    </cfRule>
  </conditionalFormatting>
  <conditionalFormatting sqref="L10">
    <cfRule type="expression" dxfId="41" priority="3">
      <formula>AND(OR(LEN(TRIM(SUBSTITUTE($H$10,"　","")))&gt;0,LEN(TRIM(SUBSTITUTE($H$13,"　","")))&gt;0),NOT(LEN(TRIM(SUBSTITUTE($L$10,"　","")))&gt;0))</formula>
    </cfRule>
    <cfRule type="expression" dxfId="40" priority="6">
      <formula>AND(LEN(TRIM(SUBSTITUTE($L$10,"　","")))&gt;0,$AC$10&lt;35)</formula>
    </cfRule>
  </conditionalFormatting>
  <conditionalFormatting sqref="L13">
    <cfRule type="expression" dxfId="39" priority="4">
      <formula>AND(OR(LEN(TRIM(SUBSTITUTE($H$10,"　","")))&gt;0,LEN(TRIM(SUBSTITUTE($H$13,"　","")))&gt;0),NOT(LEN(TRIM(SUBSTITUTE($L$13,"　","")))&gt;0))</formula>
    </cfRule>
    <cfRule type="expression" dxfId="38" priority="7">
      <formula>AND(LEN(TRIM(SUBSTITUTE($L$13,"　","")))&gt;0,$AD$10&lt;35)</formula>
    </cfRule>
  </conditionalFormatting>
  <conditionalFormatting sqref="L16">
    <cfRule type="expression" dxfId="37" priority="17">
      <formula>AND(LEN(TRIM(SUBSTITUTE($L$16,"　","")))&gt;0,$AC$16&lt;35)</formula>
    </cfRule>
    <cfRule type="expression" dxfId="36" priority="14">
      <formula>AND(OR(LEN(TRIM(SUBSTITUTE($H$16,"　","")))&gt;0,LEN(TRIM(SUBSTITUTE($H$19,"　","")))&gt;0),NOT(LEN(TRIM(SUBSTITUTE($L$16,"　","")))&gt;0))</formula>
    </cfRule>
  </conditionalFormatting>
  <conditionalFormatting sqref="L19">
    <cfRule type="expression" dxfId="35" priority="18">
      <formula>AND(LEN(TRIM(SUBSTITUTE($L$19,"　","")))&gt;0,$AD$16&lt;35)</formula>
    </cfRule>
    <cfRule type="expression" dxfId="34" priority="15">
      <formula>AND(OR(LEN(TRIM(SUBSTITUTE($H$16,"　","")))&gt;0,LEN(TRIM(SUBSTITUTE($H$19,"　","")))&gt;0),NOT(LEN(TRIM(SUBSTITUTE($L$19,"　","")))&gt;0))</formula>
    </cfRule>
  </conditionalFormatting>
  <conditionalFormatting sqref="L22">
    <cfRule type="expression" dxfId="33" priority="28">
      <formula>AND(LEN(TRIM(SUBSTITUTE($L$22,"　","")))&gt;0,$AC$22&lt;35)</formula>
    </cfRule>
    <cfRule type="expression" dxfId="32" priority="25">
      <formula>AND(OR(LEN(TRIM(SUBSTITUTE($H$22,"　","")))&gt;0,LEN(TRIM(SUBSTITUTE($H$25,"　","")))&gt;0),NOT(LEN(TRIM(SUBSTITUTE($L$22,"　","")))&gt;0))</formula>
    </cfRule>
  </conditionalFormatting>
  <conditionalFormatting sqref="L25">
    <cfRule type="expression" dxfId="31" priority="29">
      <formula>AND(LEN(TRIM(SUBSTITUTE($L$25,"　","")))&gt;0,$AD$22&lt;35)</formula>
    </cfRule>
    <cfRule type="expression" dxfId="30" priority="26">
      <formula>AND(OR(LEN(TRIM(SUBSTITUTE($H$22,"　","")))&gt;0,LEN(TRIM(SUBSTITUTE($H$25,"　","")))&gt;0),NOT(LEN(TRIM(SUBSTITUTE($L$25,"　","")))&gt;0))</formula>
    </cfRule>
  </conditionalFormatting>
  <conditionalFormatting sqref="L28">
    <cfRule type="expression" dxfId="29" priority="36">
      <formula>AND(OR(LEN(TRIM(SUBSTITUTE($H$28,"　","")))&gt;0,LEN(TRIM(SUBSTITUTE($H$31,"　","")))&gt;0),NOT(LEN(TRIM(SUBSTITUTE($L$28,"　","")))&gt;0))</formula>
    </cfRule>
    <cfRule type="expression" dxfId="28" priority="39">
      <formula>AND(LEN(TRIM(SUBSTITUTE($L$28,"　","")))&gt;0,$AC$28&lt;35)</formula>
    </cfRule>
  </conditionalFormatting>
  <conditionalFormatting sqref="L31">
    <cfRule type="expression" dxfId="27" priority="40">
      <formula>AND(LEN(TRIM(SUBSTITUTE($L$31,"　","")))&gt;0,$AD$28&lt;35)</formula>
    </cfRule>
    <cfRule type="expression" dxfId="26" priority="37">
      <formula>AND(OR(LEN(TRIM(SUBSTITUTE($H$28,"　","")))&gt;0,LEN(TRIM(SUBSTITUTE($H$31,"　","")))&gt;0),NOT(LEN(TRIM(SUBSTITUTE($L$31,"　","")))&gt;0))</formula>
    </cfRule>
  </conditionalFormatting>
  <conditionalFormatting sqref="L34">
    <cfRule type="expression" dxfId="25" priority="50">
      <formula>AND(LEN(TRIM(SUBSTITUTE($L$34,"　","")))&gt;0,$AC$34&lt;35)</formula>
    </cfRule>
    <cfRule type="expression" dxfId="24" priority="47">
      <formula>AND(OR(LEN(TRIM(SUBSTITUTE($H$34,"　","")))&gt;0,LEN(TRIM(SUBSTITUTE($H$37,"　","")))&gt;0),NOT(LEN(TRIM(SUBSTITUTE($L$34,"　","")))&gt;0))</formula>
    </cfRule>
  </conditionalFormatting>
  <conditionalFormatting sqref="L37">
    <cfRule type="expression" dxfId="23" priority="51">
      <formula>AND(LEN(TRIM(SUBSTITUTE($L$37,"　","")))&gt;0,$AD$34&lt;35)</formula>
    </cfRule>
    <cfRule type="expression" dxfId="22" priority="48">
      <formula>AND(OR(LEN(TRIM(SUBSTITUTE($H$34,"　","")))&gt;0,LEN(TRIM(SUBSTITUTE($H$37,"　","")))&gt;0),NOT(LEN(TRIM(SUBSTITUTE($L$37,"　","")))&gt;0))</formula>
    </cfRule>
  </conditionalFormatting>
  <conditionalFormatting sqref="L40">
    <cfRule type="expression" dxfId="21" priority="58">
      <formula>AND(OR(LEN(TRIM(SUBSTITUTE($H$40,"　","")))&gt;0,LEN(TRIM(SUBSTITUTE($H$43,"　","")))&gt;0),NOT(LEN(TRIM(SUBSTITUTE($L$40,"　","")))&gt;0))</formula>
    </cfRule>
    <cfRule type="expression" dxfId="20" priority="61">
      <formula>AND(LEN(TRIM(SUBSTITUTE($L$40,"　","")))&gt;0,$AC$40&lt;35)</formula>
    </cfRule>
  </conditionalFormatting>
  <conditionalFormatting sqref="L43">
    <cfRule type="expression" dxfId="19" priority="62">
      <formula>AND(LEN(TRIM(SUBSTITUTE($L$43,"　","")))&gt;0,$AD$40&lt;35)</formula>
    </cfRule>
    <cfRule type="expression" dxfId="18" priority="59">
      <formula>AND(OR(LEN(TRIM(SUBSTITUTE($H$40,"　","")))&gt;0,LEN(TRIM(SUBSTITUTE($H$43,"　","")))&gt;0),NOT(LEN(TRIM(SUBSTITUTE($L$43,"　","")))&gt;0))</formula>
    </cfRule>
  </conditionalFormatting>
  <conditionalFormatting sqref="L46">
    <cfRule type="expression" dxfId="17" priority="69">
      <formula>AND(OR(LEN(TRIM(SUBSTITUTE($H$46,"　","")))&gt;0,LEN(TRIM(SUBSTITUTE($H$49,"　","")))&gt;0),NOT(LEN(TRIM(SUBSTITUTE($L$46,"　","")))&gt;0))</formula>
    </cfRule>
    <cfRule type="expression" dxfId="16" priority="72">
      <formula>AND(LEN(TRIM(SUBSTITUTE($L$46,"　","")))&gt;0,$AC$46&lt;35)</formula>
    </cfRule>
  </conditionalFormatting>
  <conditionalFormatting sqref="L49">
    <cfRule type="expression" dxfId="15" priority="70">
      <formula>AND(OR(LEN(TRIM(SUBSTITUTE($H$46,"　","")))&gt;0,LEN(TRIM(SUBSTITUTE($H$49,"　","")))&gt;0),NOT(LEN(TRIM(SUBSTITUTE($L$49,"　","")))&gt;0))</formula>
    </cfRule>
    <cfRule type="expression" dxfId="14" priority="73">
      <formula>AND(LEN(TRIM(SUBSTITUTE($L$49,"　","")))&gt;0,$AD$46&lt;35)</formula>
    </cfRule>
  </conditionalFormatting>
  <conditionalFormatting sqref="P10:P12">
    <cfRule type="expression" dxfId="13" priority="10">
      <formula>AND(COUNTIF($P$10:$P$12,"○")&gt;1,P10="○")</formula>
    </cfRule>
  </conditionalFormatting>
  <conditionalFormatting sqref="P13:P15">
    <cfRule type="expression" dxfId="12" priority="11">
      <formula>AND(COUNTIF($P$13:$P$15,"○")&gt;1,P13="○")</formula>
    </cfRule>
  </conditionalFormatting>
  <conditionalFormatting sqref="P16:P18">
    <cfRule type="expression" dxfId="11" priority="21">
      <formula>AND(COUNTIF($P$16:$P$18,"○")&gt;1,P16="○")</formula>
    </cfRule>
  </conditionalFormatting>
  <conditionalFormatting sqref="P19:P21">
    <cfRule type="expression" dxfId="10" priority="22">
      <formula>AND(COUNTIF($P$19:$P$21,"○")&gt;1,P19="○")</formula>
    </cfRule>
  </conditionalFormatting>
  <conditionalFormatting sqref="P22:P24">
    <cfRule type="expression" dxfId="9" priority="32">
      <formula>AND(COUNTIF($P$22:$P$24,"○")&gt;1,P22="○")</formula>
    </cfRule>
  </conditionalFormatting>
  <conditionalFormatting sqref="P25:P27">
    <cfRule type="expression" dxfId="8" priority="33">
      <formula>AND(COUNTIF($P$25:$P$27,"○")&gt;1,P25="○")</formula>
    </cfRule>
  </conditionalFormatting>
  <conditionalFormatting sqref="P28:P30">
    <cfRule type="expression" dxfId="7" priority="43">
      <formula>AND(COUNTIF($P$28:$P$30,"○")&gt;1,P28="○")</formula>
    </cfRule>
  </conditionalFormatting>
  <conditionalFormatting sqref="P31:P33">
    <cfRule type="expression" dxfId="6" priority="44">
      <formula>AND(COUNTIF($P$31:$P$33,"○")&gt;1,P31="○")</formula>
    </cfRule>
  </conditionalFormatting>
  <conditionalFormatting sqref="P34:P36">
    <cfRule type="expression" dxfId="5" priority="54">
      <formula>AND(COUNTIF($P$34:$P$36,"○")&gt;1,P34="○")</formula>
    </cfRule>
  </conditionalFormatting>
  <conditionalFormatting sqref="P37:P39">
    <cfRule type="expression" dxfId="4" priority="55">
      <formula>AND(COUNTIF($P$37:$P$39,"○")&gt;1,P37="○")</formula>
    </cfRule>
  </conditionalFormatting>
  <conditionalFormatting sqref="P40:P42">
    <cfRule type="expression" dxfId="3" priority="65">
      <formula>AND(COUNTIF($P$40:$P$42,"○")&gt;1,P40="○")</formula>
    </cfRule>
  </conditionalFormatting>
  <conditionalFormatting sqref="P43:P45">
    <cfRule type="expression" dxfId="2" priority="66">
      <formula>AND(COUNTIF($P$43:$P$45,"○")&gt;1,P43="○")</formula>
    </cfRule>
  </conditionalFormatting>
  <conditionalFormatting sqref="P46:P48">
    <cfRule type="expression" dxfId="1" priority="76">
      <formula>AND(COUNTIF($P$46:$P$48,"○")&gt;1,P46="○")</formula>
    </cfRule>
  </conditionalFormatting>
  <conditionalFormatting sqref="P49:P51">
    <cfRule type="expression" dxfId="0" priority="77">
      <formula>AND(COUNTIF($P$49:$P$51,"○")&gt;1,P49="○")</formula>
    </cfRule>
  </conditionalFormatting>
  <pageMargins left="0.39370078740157483" right="0.19685039370078741" top="0.39370078740157483" bottom="0.19685039370078741" header="0.31496062992125978" footer="0.11811023622047249"/>
  <pageSetup paperSize="9" scale="97" orientation="portrait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errorTitle="入力エラー" error="区分は1つだけ○にしてください。" promptTitle="区分（○）" prompt="該当する区分の行で「○」を選択してください（1つのみ）。" xr:uid="{00000000-0002-0000-0200-000000000000}">
          <x14:formula1>
            <xm:f>_lists!$A$1:$A$2</xm:f>
          </x14:formula1>
          <xm:sqref>C10:C14 C16:C20 C22:C26 C28:C32 C34:C38 C40:C44 C46:C50</xm:sqref>
        </x14:dataValidation>
        <x14:dataValidation type="list" allowBlank="1" showInputMessage="1" errorTitle="入力エラー" error="選択は1つだけ○にしてください。" promptTitle="男子D／女子Dへの参加希望（○）" prompt="男子D／女子D未エントリーの方のみ選択（1つのみ）。" xr:uid="{00000000-0002-0000-0200-000001000000}">
          <x14:formula1>
            <xm:f>_lists!$A$1:$A$2</xm:f>
          </x14:formula1>
          <xm:sqref>P10:P15 P16:P21 P22:P27 P28:P33 P34:P39 P40:P45 P46:P51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2"/>
  <sheetViews>
    <sheetView tabSelected="1" workbookViewId="0">
      <selection activeCell="D12" sqref="D12:G12"/>
    </sheetView>
  </sheetViews>
  <sheetFormatPr defaultRowHeight="13.2" x14ac:dyDescent="0.2"/>
  <cols>
    <col min="1" max="7" width="8.109375" customWidth="1"/>
    <col min="8" max="8" width="10.6640625" customWidth="1"/>
    <col min="9" max="9" width="10.21875" customWidth="1"/>
    <col min="10" max="11" width="8.109375" customWidth="1"/>
    <col min="12" max="12" width="4.33203125" customWidth="1"/>
  </cols>
  <sheetData>
    <row r="1" spans="1:11" ht="12" customHeight="1" x14ac:dyDescent="0.2"/>
    <row r="2" spans="1:11" ht="17.25" customHeight="1" x14ac:dyDescent="0.2">
      <c r="A2" s="123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x14ac:dyDescent="0.2">
      <c r="K3" s="131"/>
    </row>
    <row r="4" spans="1:11" ht="15" customHeight="1" x14ac:dyDescent="0.2">
      <c r="A4" s="10" t="s">
        <v>36</v>
      </c>
      <c r="B4" s="11"/>
      <c r="K4" s="78"/>
    </row>
    <row r="5" spans="1:11" ht="9" customHeight="1" x14ac:dyDescent="0.2">
      <c r="A5" s="11"/>
      <c r="B5" s="11"/>
    </row>
    <row r="6" spans="1:11" x14ac:dyDescent="0.2">
      <c r="A6" s="16" t="s">
        <v>37</v>
      </c>
      <c r="B6" s="11"/>
    </row>
    <row r="7" spans="1:11" x14ac:dyDescent="0.2">
      <c r="A7" s="16"/>
      <c r="B7" s="11"/>
    </row>
    <row r="8" spans="1:11" x14ac:dyDescent="0.2">
      <c r="A8" s="16" t="s">
        <v>38</v>
      </c>
      <c r="B8" s="11"/>
    </row>
    <row r="9" spans="1:11" ht="9" customHeight="1" x14ac:dyDescent="0.2"/>
    <row r="10" spans="1:11" x14ac:dyDescent="0.2">
      <c r="A10" s="9"/>
      <c r="H10" s="132" t="s">
        <v>71</v>
      </c>
      <c r="I10" s="132"/>
      <c r="J10" s="132"/>
      <c r="K10" s="132"/>
    </row>
    <row r="11" spans="1:11" ht="4.5" customHeight="1" thickBot="1" x14ac:dyDescent="0.25">
      <c r="A11" s="9"/>
      <c r="K11" s="2"/>
    </row>
    <row r="12" spans="1:11" ht="19.5" customHeight="1" thickBot="1" x14ac:dyDescent="0.25">
      <c r="A12" s="30" t="s">
        <v>1</v>
      </c>
      <c r="B12" s="30"/>
      <c r="C12" s="30" t="s">
        <v>72</v>
      </c>
      <c r="D12" s="143"/>
      <c r="E12" s="144"/>
      <c r="F12" s="144"/>
      <c r="G12" s="145"/>
      <c r="H12" s="146"/>
      <c r="I12" s="147"/>
      <c r="J12" s="147"/>
      <c r="K12" s="148"/>
    </row>
    <row r="13" spans="1:11" ht="19.5" customHeight="1" thickBot="1" x14ac:dyDescent="0.25">
      <c r="A13" s="30"/>
      <c r="B13" s="30"/>
      <c r="C13" s="30" t="s">
        <v>73</v>
      </c>
      <c r="D13" s="143"/>
      <c r="E13" s="144"/>
      <c r="F13" s="144"/>
      <c r="G13" s="145"/>
      <c r="H13" s="30"/>
      <c r="I13" s="30"/>
      <c r="J13" s="30"/>
      <c r="K13" s="30"/>
    </row>
    <row r="14" spans="1:11" ht="19.5" customHeight="1" x14ac:dyDescent="0.2">
      <c r="A14" s="30"/>
      <c r="B14" s="30"/>
      <c r="C14" s="31" t="s">
        <v>74</v>
      </c>
      <c r="D14" s="113"/>
      <c r="E14" s="114"/>
      <c r="F14" s="114"/>
      <c r="G14" s="115"/>
      <c r="H14" s="30"/>
      <c r="I14" s="30"/>
      <c r="J14" s="30"/>
      <c r="K14" s="31"/>
    </row>
    <row r="15" spans="1:11" ht="19.5" customHeight="1" thickBot="1" x14ac:dyDescent="0.25">
      <c r="A15" s="30"/>
      <c r="B15" s="30"/>
      <c r="C15" s="30" t="s">
        <v>75</v>
      </c>
      <c r="D15" s="151"/>
      <c r="E15" s="152"/>
      <c r="F15" s="152"/>
      <c r="G15" s="152"/>
      <c r="H15" s="147"/>
      <c r="I15" s="147"/>
      <c r="J15" s="147"/>
      <c r="K15" s="148"/>
    </row>
    <row r="16" spans="1:11" ht="19.5" customHeight="1" thickBot="1" x14ac:dyDescent="0.25">
      <c r="A16" s="32"/>
      <c r="B16" s="32"/>
      <c r="C16" s="30" t="s">
        <v>76</v>
      </c>
      <c r="D16" s="116"/>
      <c r="E16" s="117"/>
      <c r="F16" s="117"/>
      <c r="G16" s="118"/>
      <c r="H16" s="20" t="s">
        <v>77</v>
      </c>
      <c r="I16" s="30"/>
      <c r="J16" s="30"/>
      <c r="K16" s="30"/>
    </row>
    <row r="17" spans="1:11" ht="19.5" customHeight="1" x14ac:dyDescent="0.2">
      <c r="A17" s="32"/>
      <c r="B17" s="32"/>
      <c r="C17" s="31" t="s">
        <v>78</v>
      </c>
      <c r="D17" s="119"/>
      <c r="E17" s="120"/>
      <c r="F17" s="120"/>
      <c r="G17" s="120"/>
      <c r="H17" s="121"/>
      <c r="I17" s="121"/>
      <c r="J17" s="121"/>
      <c r="K17" s="122"/>
    </row>
    <row r="18" spans="1:11" ht="9" customHeight="1" x14ac:dyDescent="0.2">
      <c r="A18" s="1"/>
      <c r="F18" s="6"/>
      <c r="G18" s="6"/>
      <c r="H18" s="6"/>
      <c r="I18" s="6"/>
      <c r="J18" s="6"/>
      <c r="K18" s="6"/>
    </row>
    <row r="19" spans="1:11" ht="9" customHeight="1" thickBot="1" x14ac:dyDescent="0.25"/>
    <row r="20" spans="1:11" ht="19.5" customHeight="1" x14ac:dyDescent="0.2">
      <c r="A20" s="126" t="s">
        <v>39</v>
      </c>
      <c r="B20" s="127"/>
      <c r="C20" s="28" t="s">
        <v>12</v>
      </c>
      <c r="D20" s="19" t="s">
        <v>15</v>
      </c>
      <c r="E20" s="19" t="s">
        <v>18</v>
      </c>
      <c r="F20" s="19" t="s">
        <v>21</v>
      </c>
      <c r="G20" s="29" t="s">
        <v>23</v>
      </c>
      <c r="H20" s="126" t="s">
        <v>40</v>
      </c>
      <c r="I20" s="127"/>
      <c r="J20" s="133" t="s">
        <v>41</v>
      </c>
      <c r="K20" s="134"/>
    </row>
    <row r="21" spans="1:11" ht="18" customHeight="1" thickBot="1" x14ac:dyDescent="0.25">
      <c r="A21" s="128"/>
      <c r="B21" s="129"/>
      <c r="C21" s="142" t="s">
        <v>42</v>
      </c>
      <c r="D21" s="141" t="s">
        <v>43</v>
      </c>
      <c r="E21" s="141" t="s">
        <v>44</v>
      </c>
      <c r="F21" s="141" t="s">
        <v>45</v>
      </c>
      <c r="G21" s="156" t="s">
        <v>46</v>
      </c>
      <c r="H21" s="128"/>
      <c r="I21" s="129"/>
      <c r="J21" s="135"/>
      <c r="K21" s="136"/>
    </row>
    <row r="22" spans="1:11" ht="18" customHeight="1" thickBot="1" x14ac:dyDescent="0.25">
      <c r="A22" s="130"/>
      <c r="B22" s="125"/>
      <c r="C22" s="100"/>
      <c r="D22" s="110"/>
      <c r="E22" s="110"/>
      <c r="F22" s="110"/>
      <c r="G22" s="157"/>
      <c r="H22" s="139"/>
      <c r="I22" s="140"/>
      <c r="J22" s="137"/>
      <c r="K22" s="138"/>
    </row>
    <row r="23" spans="1:11" ht="31.5" customHeight="1" x14ac:dyDescent="0.2">
      <c r="A23" s="124" t="s">
        <v>47</v>
      </c>
      <c r="B23" s="125"/>
      <c r="C23" s="38">
        <f>2*COUNTIFS('１６男子ダブルス'!$AA$10:$AA$46,C$20,'１６男子ダブルス'!$AB$10:$AB$46,TRUE)</f>
        <v>0</v>
      </c>
      <c r="D23" s="39">
        <f>2*COUNTIFS('１６男子ダブルス'!$AA$10:$AA$46,D$20,'１６男子ダブルス'!$AB$10:$AB$46,TRUE)</f>
        <v>0</v>
      </c>
      <c r="E23" s="39">
        <f>2*COUNTIFS('１６男子ダブルス'!$AA$10:$AA$46,E$20,'１６男子ダブルス'!$AB$10:$AB$46,TRUE)</f>
        <v>0</v>
      </c>
      <c r="F23" s="39">
        <f>2*COUNTIFS('１６男子ダブルス'!$AA$10:$AA$46,F$20,'１６男子ダブルス'!$AB$10:$AB$46,TRUE)</f>
        <v>0</v>
      </c>
      <c r="G23" s="40">
        <f>2*COUNTIFS('１６男子ダブルス'!$AA$10:$AA$46,G$20,'１６男子ダブルス'!$AB$10:$AB$46,TRUE)</f>
        <v>0</v>
      </c>
      <c r="H23" s="41">
        <f>SUM(C23:G23)</f>
        <v>0</v>
      </c>
      <c r="I23" s="42">
        <v>1000</v>
      </c>
      <c r="J23" s="158">
        <f>H23*I23</f>
        <v>0</v>
      </c>
      <c r="K23" s="159"/>
    </row>
    <row r="24" spans="1:11" ht="31.5" customHeight="1" thickBot="1" x14ac:dyDescent="0.25">
      <c r="A24" s="169" t="s">
        <v>48</v>
      </c>
      <c r="B24" s="70"/>
      <c r="C24" s="43">
        <f>2*COUNTIFS('１６女子ダブルス'!$AA$10:$AA$46,C$20,'１６女子ダブルス'!$AB$10:$AB$46,TRUE)</f>
        <v>0</v>
      </c>
      <c r="D24" s="44">
        <f>2*COUNTIFS('１６女子ダブルス'!$AA$10:$AA$46,D$20,'１６女子ダブルス'!$AB$10:$AB$46,TRUE)</f>
        <v>0</v>
      </c>
      <c r="E24" s="44">
        <f>2*COUNTIFS('１６女子ダブルス'!$AA$10:$AA$46,E$20,'１６女子ダブルス'!$AB$10:$AB$46,TRUE)</f>
        <v>0</v>
      </c>
      <c r="F24" s="44">
        <f>2*COUNTIFS('１６女子ダブルス'!$AA$10:$AA$46,F$20,'１６女子ダブルス'!$AB$10:$AB$46,TRUE)</f>
        <v>0</v>
      </c>
      <c r="G24" s="45">
        <f>2*COUNTIFS('１６女子ダブルス'!$AA$10:$AA$46,G$20,'１６女子ダブルス'!$AB$10:$AB$46,TRUE)</f>
        <v>0</v>
      </c>
      <c r="H24" s="46">
        <f>SUM(C24:G24)</f>
        <v>0</v>
      </c>
      <c r="I24" s="47">
        <v>1000</v>
      </c>
      <c r="J24" s="167">
        <f>H24*I24</f>
        <v>0</v>
      </c>
      <c r="K24" s="168"/>
    </row>
    <row r="25" spans="1:11" ht="31.5" customHeight="1" thickBot="1" x14ac:dyDescent="0.25">
      <c r="A25" s="166" t="s">
        <v>49</v>
      </c>
      <c r="B25" s="140"/>
      <c r="C25" s="48">
        <f>2*COUNTIFS('１６混合ダブルス'!$AA$10:$AA$46,C$20,'１６混合ダブルス'!$AB$10:$AB$46,TRUE)</f>
        <v>0</v>
      </c>
      <c r="D25" s="49">
        <f>2*COUNTIFS('１６混合ダブルス'!$AA$10:$AA$46,D$20,'１６混合ダブルス'!$AB$10:$AB$46,TRUE)</f>
        <v>0</v>
      </c>
      <c r="E25" s="49">
        <f>2*COUNTIFS('１６混合ダブルス'!$AA$10:$AA$46,E$20,'１６混合ダブルス'!$AB$10:$AB$46,TRUE)</f>
        <v>0</v>
      </c>
      <c r="F25" s="49">
        <f>2*COUNTIFS('１６混合ダブルス'!$AA$10:$AA$46,F$20,'１６混合ダブルス'!$AB$10:$AB$46,TRUE)</f>
        <v>0</v>
      </c>
      <c r="G25" s="50">
        <f>2*COUNTIFS('１６混合ダブルス'!$AA$10:$AA$46,G$20,'１６混合ダブルス'!$AB$10:$AB$46,TRUE)</f>
        <v>0</v>
      </c>
      <c r="H25" s="51">
        <f>SUM(C25:G25)</f>
        <v>0</v>
      </c>
      <c r="I25" s="52">
        <v>1000</v>
      </c>
      <c r="J25" s="162">
        <f>H25*I25</f>
        <v>0</v>
      </c>
      <c r="K25" s="163"/>
    </row>
    <row r="26" spans="1:11" ht="19.5" customHeight="1" thickBot="1" x14ac:dyDescent="0.25">
      <c r="A26" s="27"/>
      <c r="B26" s="27"/>
      <c r="C26" s="53" t="s">
        <v>50</v>
      </c>
      <c r="D26" s="54" t="s">
        <v>50</v>
      </c>
      <c r="E26" s="54" t="s">
        <v>50</v>
      </c>
      <c r="F26" s="54" t="s">
        <v>50</v>
      </c>
      <c r="G26" s="54" t="s">
        <v>50</v>
      </c>
      <c r="H26" s="53" t="s">
        <v>50</v>
      </c>
      <c r="I26" s="53" t="s">
        <v>51</v>
      </c>
      <c r="J26" s="149" t="s">
        <v>51</v>
      </c>
      <c r="K26" s="150"/>
    </row>
    <row r="27" spans="1:11" ht="27" customHeight="1" thickBot="1" x14ac:dyDescent="0.25">
      <c r="A27" s="27"/>
      <c r="B27" s="27"/>
      <c r="C27" s="55">
        <f t="shared" ref="C27:H27" si="0">SUM(C23:C25)</f>
        <v>0</v>
      </c>
      <c r="D27" s="55">
        <f t="shared" si="0"/>
        <v>0</v>
      </c>
      <c r="E27" s="55">
        <f t="shared" si="0"/>
        <v>0</v>
      </c>
      <c r="F27" s="55">
        <f t="shared" si="0"/>
        <v>0</v>
      </c>
      <c r="G27" s="56">
        <f t="shared" si="0"/>
        <v>0</v>
      </c>
      <c r="H27" s="48">
        <f t="shared" si="0"/>
        <v>0</v>
      </c>
      <c r="I27" s="164" t="s">
        <v>52</v>
      </c>
      <c r="J27" s="165"/>
      <c r="K27" s="163"/>
    </row>
    <row r="28" spans="1:11" ht="12" customHeight="1" thickBot="1" x14ac:dyDescent="0.25">
      <c r="C28" s="57"/>
      <c r="D28" s="57"/>
      <c r="E28" s="57"/>
      <c r="F28" s="57"/>
      <c r="G28" s="57"/>
      <c r="H28" s="57"/>
      <c r="I28" s="57"/>
      <c r="J28" s="57"/>
      <c r="K28" s="57"/>
    </row>
    <row r="29" spans="1:11" ht="27" customHeight="1" thickBot="1" x14ac:dyDescent="0.25">
      <c r="C29" s="57"/>
      <c r="D29" s="57"/>
      <c r="E29" s="57"/>
      <c r="F29" s="57"/>
      <c r="G29" s="57"/>
      <c r="H29" s="171" t="s">
        <v>53</v>
      </c>
      <c r="I29" s="165"/>
      <c r="J29" s="170">
        <f>SUM(J23:J25)</f>
        <v>0</v>
      </c>
      <c r="K29" s="163"/>
    </row>
    <row r="30" spans="1:11" ht="18" customHeight="1" x14ac:dyDescent="0.2"/>
    <row r="31" spans="1:11" x14ac:dyDescent="0.2">
      <c r="A31" s="160" t="s">
        <v>54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</row>
    <row r="32" spans="1:11" ht="20.25" customHeight="1" x14ac:dyDescent="0.2"/>
    <row r="33" spans="1:11" ht="37.5" customHeight="1" x14ac:dyDescent="0.45">
      <c r="A33" s="8" t="s">
        <v>70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9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x14ac:dyDescent="0.2">
      <c r="A35" s="8"/>
      <c r="B35" s="22"/>
      <c r="C35" s="22"/>
      <c r="D35" s="22"/>
      <c r="E35" s="22"/>
      <c r="F35" s="22"/>
      <c r="G35" s="22"/>
      <c r="H35" s="22"/>
      <c r="I35" s="22"/>
      <c r="J35" s="22"/>
      <c r="K35" s="2" t="s">
        <v>55</v>
      </c>
    </row>
    <row r="36" spans="1:11" ht="15" customHeight="1" thickBot="1" x14ac:dyDescent="0.25">
      <c r="A36" s="21"/>
      <c r="B36" s="175">
        <f>D12</f>
        <v>0</v>
      </c>
      <c r="C36" s="176"/>
      <c r="D36" s="176"/>
      <c r="E36" s="176"/>
      <c r="F36" s="172" t="s">
        <v>56</v>
      </c>
      <c r="G36" s="22"/>
      <c r="H36" s="22"/>
      <c r="I36" s="22"/>
      <c r="J36" s="22"/>
      <c r="K36" s="22"/>
    </row>
    <row r="37" spans="1:11" ht="14.25" customHeight="1" thickTop="1" thickBot="1" x14ac:dyDescent="0.25">
      <c r="A37" s="21"/>
      <c r="B37" s="177"/>
      <c r="C37" s="177"/>
      <c r="D37" s="177"/>
      <c r="E37" s="177"/>
      <c r="F37" s="173"/>
      <c r="G37" s="22"/>
      <c r="H37" s="33" t="s">
        <v>57</v>
      </c>
      <c r="I37" s="174">
        <f>D13</f>
        <v>0</v>
      </c>
      <c r="J37" s="174"/>
      <c r="K37" s="174"/>
    </row>
    <row r="38" spans="1:11" ht="14.25" customHeight="1" thickTop="1" thickBot="1" x14ac:dyDescent="0.25">
      <c r="A38" s="21"/>
      <c r="B38" s="22"/>
      <c r="C38" s="153">
        <f>J29</f>
        <v>0</v>
      </c>
      <c r="D38" s="154"/>
      <c r="E38" s="154"/>
      <c r="F38" s="154"/>
      <c r="G38" s="22"/>
      <c r="H38" s="22"/>
      <c r="I38" s="22"/>
      <c r="J38" s="22"/>
      <c r="K38" s="22"/>
    </row>
    <row r="39" spans="1:11" ht="21.75" customHeight="1" thickBot="1" x14ac:dyDescent="0.25">
      <c r="A39" s="21"/>
      <c r="B39" s="23" t="s">
        <v>58</v>
      </c>
      <c r="C39" s="155"/>
      <c r="D39" s="155"/>
      <c r="E39" s="155"/>
      <c r="F39" s="155"/>
      <c r="G39" s="22"/>
      <c r="H39" s="22"/>
      <c r="I39" s="22"/>
      <c r="J39" s="22"/>
      <c r="K39" s="22"/>
    </row>
    <row r="40" spans="1:11" ht="14.25" customHeight="1" thickTop="1" x14ac:dyDescent="0.2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4"/>
    </row>
    <row r="41" spans="1:11" ht="15.75" customHeight="1" x14ac:dyDescent="0.2">
      <c r="A41" s="8"/>
      <c r="B41" s="22"/>
      <c r="C41" s="22"/>
      <c r="D41" s="22"/>
      <c r="E41" s="22"/>
      <c r="F41" s="22"/>
      <c r="G41" s="22"/>
      <c r="H41" s="22"/>
      <c r="I41" s="22"/>
      <c r="J41" s="2" t="s">
        <v>59</v>
      </c>
      <c r="K41" s="22"/>
    </row>
    <row r="42" spans="1:11" x14ac:dyDescent="0.2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5" customHeight="1" x14ac:dyDescent="0.2">
      <c r="A43" s="21"/>
      <c r="B43" s="22"/>
      <c r="C43" s="22"/>
      <c r="D43" s="22"/>
      <c r="E43" s="22"/>
      <c r="F43" s="24" t="s">
        <v>60</v>
      </c>
      <c r="G43" s="25" t="s">
        <v>61</v>
      </c>
      <c r="H43" s="26" t="s">
        <v>62</v>
      </c>
      <c r="I43" s="24"/>
      <c r="J43" s="59">
        <f>SUM(H23:H24)</f>
        <v>0</v>
      </c>
      <c r="K43" s="59">
        <f>SUM(J23:J24)</f>
        <v>0</v>
      </c>
    </row>
    <row r="44" spans="1:11" ht="12" customHeight="1" x14ac:dyDescent="0.2">
      <c r="A44" s="21"/>
      <c r="B44" s="22"/>
      <c r="C44" s="22"/>
      <c r="D44" s="22"/>
      <c r="E44" s="22"/>
      <c r="F44" s="22"/>
      <c r="G44" s="25"/>
      <c r="H44" s="26"/>
      <c r="I44" s="22"/>
      <c r="J44" s="24" t="s">
        <v>63</v>
      </c>
      <c r="K44" s="24" t="s">
        <v>51</v>
      </c>
    </row>
    <row r="45" spans="1:11" ht="15" customHeight="1" x14ac:dyDescent="0.2">
      <c r="A45" s="21"/>
      <c r="B45" s="22"/>
      <c r="C45" s="22"/>
      <c r="D45" s="22"/>
      <c r="E45" s="22"/>
      <c r="F45" s="24"/>
      <c r="G45" s="25" t="s">
        <v>64</v>
      </c>
      <c r="H45" s="26" t="s">
        <v>65</v>
      </c>
      <c r="I45" s="24"/>
      <c r="J45" s="58">
        <f>H25</f>
        <v>0</v>
      </c>
      <c r="K45" s="58">
        <f>J25</f>
        <v>0</v>
      </c>
    </row>
    <row r="46" spans="1:11" ht="18.75" customHeight="1" x14ac:dyDescent="0.2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">
      <c r="A47" s="21"/>
      <c r="B47" s="26" t="s">
        <v>66</v>
      </c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6.5" customHeight="1" x14ac:dyDescent="0.2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x14ac:dyDescent="0.2">
      <c r="A49" s="21"/>
      <c r="B49" s="1" t="s">
        <v>67</v>
      </c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9" customHeight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x14ac:dyDescent="0.2">
      <c r="A51" s="21"/>
      <c r="B51" s="1" t="s">
        <v>68</v>
      </c>
      <c r="C51" s="22"/>
      <c r="D51" s="22"/>
      <c r="E51" s="22"/>
      <c r="F51" s="22"/>
      <c r="G51" s="22"/>
      <c r="H51" s="22"/>
      <c r="I51" s="22"/>
      <c r="J51" s="22"/>
      <c r="K51" s="22"/>
    </row>
    <row r="52" spans="1:11" x14ac:dyDescent="0.2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F36:F37"/>
    <mergeCell ref="I37:K37"/>
    <mergeCell ref="D13:G13"/>
    <mergeCell ref="J26:K26"/>
    <mergeCell ref="D15:K15"/>
    <mergeCell ref="C38:F39"/>
    <mergeCell ref="E21:E22"/>
    <mergeCell ref="G21:G22"/>
    <mergeCell ref="J23:K23"/>
    <mergeCell ref="A31:K31"/>
    <mergeCell ref="B36:E37"/>
    <mergeCell ref="J25:K25"/>
    <mergeCell ref="I27:K27"/>
    <mergeCell ref="A25:B25"/>
    <mergeCell ref="J24:K24"/>
    <mergeCell ref="A24:B24"/>
    <mergeCell ref="J29:K29"/>
    <mergeCell ref="H29:I29"/>
    <mergeCell ref="D14:G14"/>
    <mergeCell ref="D16:G16"/>
    <mergeCell ref="D17:K17"/>
    <mergeCell ref="A2:K2"/>
    <mergeCell ref="A23:B23"/>
    <mergeCell ref="A20:B22"/>
    <mergeCell ref="K3:K4"/>
    <mergeCell ref="H10:K10"/>
    <mergeCell ref="J20:K22"/>
    <mergeCell ref="H20:I22"/>
    <mergeCell ref="F21:F22"/>
    <mergeCell ref="C21:C22"/>
    <mergeCell ref="D21:D22"/>
    <mergeCell ref="D12:G12"/>
    <mergeCell ref="H12:K12"/>
  </mergeCells>
  <phoneticPr fontId="1"/>
  <dataValidations count="1">
    <dataValidation type="custom" allowBlank="1" showInputMessage="1" showErrorMessage="1" sqref="D17:K17" xr:uid="{2808348D-F293-4CF2-81D9-43668AC5E30E}">
      <formula1>OR(D17="",AND(COUNTIF(D17,"*@*")=1,ISNUMBER(SEARCH(".",D17)),SEARCH("@",D17)&lt;SEARCH(".",D17),ISERROR(SEARCH(" ",D17))))</formula1>
    </dataValidation>
  </dataValidations>
  <pageMargins left="0.59055118110236227" right="0.19685039370078741" top="0.39370078740157483" bottom="0.39370078740157483" header="0.31496062992125978" footer="0.31496062992125978"/>
  <pageSetup paperSize="9" scale="97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"/>
  <sheetViews>
    <sheetView workbookViewId="0"/>
  </sheetViews>
  <sheetFormatPr defaultRowHeight="13.2" x14ac:dyDescent="0.2"/>
  <sheetData>
    <row r="2" spans="1:1" x14ac:dyDescent="0.2">
      <c r="A2" t="s">
        <v>69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１６男子ダブルス</vt:lpstr>
      <vt:lpstr>１６女子ダブルス</vt:lpstr>
      <vt:lpstr>１６混合ダブルス</vt:lpstr>
      <vt:lpstr>１６参加明細書</vt:lpstr>
      <vt:lpstr>_lists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丸岡バド協会</dc:creator>
  <cp:lastModifiedBy>バド協会 丸岡</cp:lastModifiedBy>
  <cp:lastPrinted>2025-12-24T08:16:04Z</cp:lastPrinted>
  <dcterms:created xsi:type="dcterms:W3CDTF">1997-01-08T22:48:59Z</dcterms:created>
  <dcterms:modified xsi:type="dcterms:W3CDTF">2026-01-24T14:59:37Z</dcterms:modified>
</cp:coreProperties>
</file>